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24795" windowHeight="11505"/>
  </bookViews>
  <sheets>
    <sheet name="VTT Kupnja" sheetId="1" r:id="rId1"/>
    <sheet name="Uputa" sheetId="2" r:id="rId2"/>
  </sheets>
  <definedNames>
    <definedName name="VBS_list">Uputa!#REF!</definedName>
    <definedName name="VBS_list_2">'VTT Kupnja'!$Q$1:$Z$1</definedName>
    <definedName name="VBS_list_3">'VTT Kupnja'!$Q$1:$AF$1</definedName>
    <definedName name="verzija">'VTT Kupnja'!$Q$3:$Q$12</definedName>
    <definedName name="VTT_list">Uputa!#REF!</definedName>
  </definedNames>
  <calcPr calcId="125725"/>
</workbook>
</file>

<file path=xl/calcChain.xml><?xml version="1.0" encoding="utf-8"?>
<calcChain xmlns="http://schemas.openxmlformats.org/spreadsheetml/2006/main">
  <c r="C6" i="1"/>
  <c r="C4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18"/>
  <c r="C41" s="1"/>
  <c r="B18"/>
  <c r="A19" s="1"/>
  <c r="B19" s="1"/>
  <c r="A20" s="1"/>
  <c r="B20" s="1"/>
  <c r="A21" s="1"/>
  <c r="B21" s="1"/>
  <c r="A22" s="1"/>
  <c r="B22" s="1"/>
  <c r="A23" s="1"/>
  <c r="B23" s="1"/>
  <c r="A24" s="1"/>
  <c r="B24" s="1"/>
  <c r="A25" s="1"/>
  <c r="B25" s="1"/>
  <c r="A26" s="1"/>
  <c r="B26" s="1"/>
  <c r="A27" s="1"/>
  <c r="B27" s="1"/>
  <c r="A28" s="1"/>
  <c r="B28" s="1"/>
  <c r="A29" s="1"/>
  <c r="B29" s="1"/>
  <c r="A30" s="1"/>
  <c r="B30" s="1"/>
  <c r="A31" s="1"/>
  <c r="B31" s="1"/>
  <c r="A32" s="1"/>
  <c r="B32" s="1"/>
  <c r="A33" s="1"/>
  <c r="B33" s="1"/>
  <c r="A34" s="1"/>
  <c r="B34" s="1"/>
  <c r="A35" s="1"/>
  <c r="B35" s="1"/>
  <c r="A36" s="1"/>
  <c r="B36" s="1"/>
  <c r="A37" s="1"/>
  <c r="B37" s="1"/>
  <c r="A38" s="1"/>
  <c r="B38" s="1"/>
  <c r="A39" s="1"/>
  <c r="B39" s="1"/>
  <c r="A40" s="1"/>
  <c r="B40" s="1"/>
  <c r="A41" s="1"/>
  <c r="B41" s="1"/>
</calcChain>
</file>

<file path=xl/sharedStrings.xml><?xml version="1.0" encoding="utf-8"?>
<sst xmlns="http://schemas.openxmlformats.org/spreadsheetml/2006/main" count="59" uniqueCount="59">
  <si>
    <t>Od:</t>
  </si>
  <si>
    <t>Do:</t>
  </si>
  <si>
    <t>Plinski dan:</t>
  </si>
  <si>
    <t>kWh</t>
  </si>
  <si>
    <t>Komentar:</t>
  </si>
  <si>
    <t>VBS - Prodavatelj:</t>
  </si>
  <si>
    <t>EIC code - Prodavatelj:</t>
  </si>
  <si>
    <t>Verzija</t>
  </si>
  <si>
    <t>VBS - Kupac:</t>
  </si>
  <si>
    <t>31XG-PPDVU-HR11M</t>
  </si>
  <si>
    <t>EIC code - Kupac:</t>
  </si>
  <si>
    <t>Operator transportnog sustva:</t>
  </si>
  <si>
    <t>Plinacro d.o.o.</t>
  </si>
  <si>
    <t>31XG-PRIRODNIPLQ</t>
  </si>
  <si>
    <t>31X-CRODUXPLIN-8</t>
  </si>
  <si>
    <t>31XG-INCERGO---B</t>
  </si>
  <si>
    <t>31XG-MEDIMURJE-C</t>
  </si>
  <si>
    <t>31XG-ECONGASHR-X</t>
  </si>
  <si>
    <t>EconGas d.o.o.</t>
  </si>
  <si>
    <t>VTT - 0 bar - Kupnja</t>
  </si>
  <si>
    <t>KUPNJA</t>
  </si>
  <si>
    <t>Naziv datoteke:</t>
  </si>
  <si>
    <t xml:space="preserve">Uputa za ispunjavanje predloška za najavu trgovačke transakcije na virtualnoj točki trgovanja
</t>
  </si>
  <si>
    <t xml:space="preserve">Datoteku obrasca je potrebno imenovati na gore prikazan način. Upisuje se datum na koji se transakcija odnosi te EIC code Prodavatelja. </t>
  </si>
  <si>
    <t>Ispunjavanje obrasca:</t>
  </si>
  <si>
    <t>1. Datum (ćelija C1)</t>
  </si>
  <si>
    <t>U obazac se unose sljedeći podaci:</t>
  </si>
  <si>
    <t>2. VBS - Prodavatelj - ćelija C3 - izabire iz padajućeg izbornika</t>
  </si>
  <si>
    <t>3. VBS - Kupac - ćelija C6 - izabire iz padajućeg izbornika</t>
  </si>
  <si>
    <t>4. Ukupan dnevni iznos količine plina iskazane u jedinici kWh</t>
  </si>
  <si>
    <t>Osim gore naveden 4 stavke ništa nije potrebno niti moguće unijeti u predložak za najavu trgovačke transakcije na Virtualnoj točki trgovanja. EIC kodovi se ispunjavaju automatski nakon izbora VBS-a iz padajućeg izbornika. Satne količine plina se automatski izračunavaju nakon unosa dnevne količine i nije ih moguće mijenjati.</t>
  </si>
  <si>
    <t>yyyymmdd_VTT_KUPNJA_EIC_code</t>
  </si>
  <si>
    <t>Ukupno kWh/dan:</t>
  </si>
  <si>
    <t>Mjesto kupnje:</t>
  </si>
  <si>
    <t>MET Croatia Energy Trade d.o.o.</t>
  </si>
  <si>
    <t>31X-METCRO-----A</t>
  </si>
  <si>
    <t>CRODUX PLIN d.o.o. za trgovinu i usluge</t>
  </si>
  <si>
    <t>FERTGAS d.o.o.</t>
  </si>
  <si>
    <t>GEN-I Zagreb d.o.o. trgovina i prodaja električne energije</t>
  </si>
  <si>
    <t>GRADSKA PLINARA ZAGREB - OPSKRBA d.o.o. za opskrbu plinom</t>
  </si>
  <si>
    <t>HEP-Trgovina d.o.o.</t>
  </si>
  <si>
    <t>HRVATSKA ELEKTROPRIVREDA d.d.</t>
  </si>
  <si>
    <t>INA - INDUSTRIJA NAFTE d.d.</t>
  </si>
  <si>
    <t>INCERGO d.o.o. za trgovinu i usluge</t>
  </si>
  <si>
    <t>MEĐIMURJE-PLIN d.o.o. za opskrbu plinom</t>
  </si>
  <si>
    <t>PRIRODNI PLIN d.o.o. za dobavu i opskrbu plinom</t>
  </si>
  <si>
    <t>Proenergy d.o.o. za proizvodnju električne energije</t>
  </si>
  <si>
    <t>PRVO PLINARSKO DRUŠTVO d.o.o. za distribuciju plina</t>
  </si>
  <si>
    <t>TRGOVINA I OPSKRBA ENERGENTIMA d.o.o.</t>
  </si>
  <si>
    <t>VETROPACK STRAŽA TVORNICA STAKLA d.d. Hum na Sutli</t>
  </si>
  <si>
    <t>31X-FERTGAS-----A</t>
  </si>
  <si>
    <t>31X-ISTRABENZ--C</t>
  </si>
  <si>
    <t>31X-GPZOPSKRBA-Q</t>
  </si>
  <si>
    <t>31XHEP-TRADE---M</t>
  </si>
  <si>
    <t>31X-HEP-DD-----9</t>
  </si>
  <si>
    <t>31X-INA-HR-----T</t>
  </si>
  <si>
    <t>31X-P-ENERG----N</t>
  </si>
  <si>
    <t>31X-TRGOPENERG-R</t>
  </si>
  <si>
    <t xml:space="preserve">31XG-VETROPACK-U 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</si>
</sst>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"/>
  </numFmts>
  <fonts count="17">
    <font>
      <sz val="11"/>
      <color theme="1"/>
      <name val="Calibri"/>
      <family val="2"/>
      <charset val="238"/>
      <scheme val="minor"/>
    </font>
    <font>
      <b/>
      <sz val="10"/>
      <color indexed="10"/>
      <name val="Frutiger 45 Light"/>
      <family val="2"/>
    </font>
    <font>
      <sz val="10"/>
      <name val="Frutiger 45 Light"/>
      <family val="2"/>
    </font>
    <font>
      <b/>
      <sz val="10"/>
      <name val="Frutiger 45 Light"/>
      <family val="2"/>
    </font>
    <font>
      <b/>
      <sz val="10"/>
      <color indexed="12"/>
      <name val="Frutiger 45 Light"/>
      <family val="2"/>
    </font>
    <font>
      <b/>
      <sz val="10"/>
      <color indexed="12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indexed="48"/>
      <name val="Frutiger 45 Light"/>
      <family val="2"/>
    </font>
    <font>
      <b/>
      <sz val="11"/>
      <name val="Frutiger 45 Light"/>
      <family val="2"/>
    </font>
    <font>
      <sz val="11"/>
      <name val="Frutiger 45 Light"/>
      <family val="2"/>
    </font>
    <font>
      <sz val="10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Dashed">
        <color indexed="8"/>
      </bottom>
      <diagonal/>
    </border>
    <border>
      <left style="medium">
        <color indexed="64"/>
      </left>
      <right style="medium">
        <color indexed="64"/>
      </right>
      <top/>
      <bottom style="mediumDashed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64"/>
      </right>
      <top style="mediumDashed">
        <color indexed="8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3" fontId="10" fillId="3" borderId="11" xfId="0" applyNumberFormat="1" applyFont="1" applyFill="1" applyBorder="1" applyAlignment="1" applyProtection="1">
      <alignment horizontal="center"/>
    </xf>
    <xf numFmtId="3" fontId="10" fillId="3" borderId="10" xfId="0" applyNumberFormat="1" applyFont="1" applyFill="1" applyBorder="1" applyAlignment="1" applyProtection="1">
      <alignment horizontal="center"/>
    </xf>
    <xf numFmtId="3" fontId="10" fillId="3" borderId="14" xfId="0" applyNumberFormat="1" applyFont="1" applyFill="1" applyBorder="1" applyAlignment="1" applyProtection="1">
      <alignment horizontal="center"/>
    </xf>
    <xf numFmtId="0" fontId="12" fillId="0" borderId="0" xfId="0" applyFont="1"/>
    <xf numFmtId="0" fontId="1" fillId="5" borderId="1" xfId="0" applyFont="1" applyFill="1" applyBorder="1" applyAlignment="1" applyProtection="1">
      <alignment horizontal="center" wrapText="1"/>
    </xf>
    <xf numFmtId="0" fontId="3" fillId="5" borderId="2" xfId="0" applyFont="1" applyFill="1" applyBorder="1" applyAlignment="1" applyProtection="1">
      <alignment horizontal="right"/>
    </xf>
    <xf numFmtId="14" fontId="3" fillId="5" borderId="4" xfId="0" applyNumberFormat="1" applyFont="1" applyFill="1" applyBorder="1" applyAlignment="1" applyProtection="1">
      <alignment horizontal="center"/>
    </xf>
    <xf numFmtId="0" fontId="3" fillId="5" borderId="5" xfId="0" applyFont="1" applyFill="1" applyBorder="1" applyAlignment="1" applyProtection="1">
      <alignment horizontal="right"/>
    </xf>
    <xf numFmtId="14" fontId="3" fillId="5" borderId="7" xfId="0" applyNumberFormat="1" applyFont="1" applyFill="1" applyBorder="1" applyAlignment="1" applyProtection="1">
      <alignment horizontal="center"/>
    </xf>
    <xf numFmtId="0" fontId="3" fillId="5" borderId="0" xfId="0" applyFont="1" applyFill="1" applyBorder="1" applyAlignment="1" applyProtection="1">
      <alignment horizontal="right"/>
    </xf>
    <xf numFmtId="0" fontId="3" fillId="5" borderId="7" xfId="0" applyFont="1" applyFill="1" applyBorder="1" applyAlignment="1" applyProtection="1">
      <alignment horizontal="center"/>
    </xf>
    <xf numFmtId="0" fontId="2" fillId="5" borderId="7" xfId="0" applyFont="1" applyFill="1" applyBorder="1" applyAlignment="1" applyProtection="1">
      <alignment horizontal="center"/>
    </xf>
    <xf numFmtId="0" fontId="4" fillId="4" borderId="10" xfId="0" applyFont="1" applyFill="1" applyBorder="1" applyAlignment="1" applyProtection="1">
      <alignment horizontal="center"/>
    </xf>
    <xf numFmtId="0" fontId="4" fillId="4" borderId="5" xfId="0" applyFont="1" applyFill="1" applyBorder="1" applyAlignment="1" applyProtection="1">
      <alignment horizontal="center"/>
    </xf>
    <xf numFmtId="0" fontId="4" fillId="4" borderId="13" xfId="0" applyFont="1" applyFill="1" applyBorder="1" applyAlignment="1" applyProtection="1">
      <alignment horizontal="center"/>
    </xf>
    <xf numFmtId="0" fontId="4" fillId="4" borderId="12" xfId="0" applyFont="1" applyFill="1" applyBorder="1" applyAlignment="1" applyProtection="1">
      <alignment horizontal="center"/>
    </xf>
    <xf numFmtId="0" fontId="5" fillId="4" borderId="23" xfId="0" applyFont="1" applyFill="1" applyBorder="1" applyAlignment="1" applyProtection="1">
      <alignment horizontal="left" vertical="center"/>
    </xf>
    <xf numFmtId="0" fontId="4" fillId="4" borderId="7" xfId="0" applyFont="1" applyFill="1" applyBorder="1" applyAlignment="1" applyProtection="1">
      <alignment horizontal="center" vertical="center"/>
    </xf>
    <xf numFmtId="0" fontId="4" fillId="4" borderId="11" xfId="0" applyFont="1" applyFill="1" applyBorder="1" applyAlignment="1" applyProtection="1">
      <alignment horizontal="left" vertical="center"/>
    </xf>
    <xf numFmtId="165" fontId="4" fillId="4" borderId="0" xfId="0" applyNumberFormat="1" applyFont="1" applyFill="1" applyBorder="1" applyAlignment="1" applyProtection="1">
      <alignment horizontal="center" vertical="center"/>
    </xf>
    <xf numFmtId="0" fontId="4" fillId="4" borderId="14" xfId="0" applyFont="1" applyFill="1" applyBorder="1" applyAlignment="1" applyProtection="1">
      <alignment horizontal="left" vertical="center"/>
    </xf>
    <xf numFmtId="0" fontId="4" fillId="4" borderId="14" xfId="0" applyFont="1" applyFill="1" applyBorder="1" applyAlignment="1" applyProtection="1">
      <alignment horizontal="center" vertical="center"/>
    </xf>
    <xf numFmtId="165" fontId="7" fillId="0" borderId="15" xfId="0" applyNumberFormat="1" applyFont="1" applyFill="1" applyBorder="1" applyAlignment="1" applyProtection="1">
      <alignment horizontal="center" wrapText="1"/>
    </xf>
    <xf numFmtId="20" fontId="9" fillId="2" borderId="19" xfId="0" applyNumberFormat="1" applyFont="1" applyFill="1" applyBorder="1" applyAlignment="1" applyProtection="1">
      <alignment horizontal="center"/>
    </xf>
    <xf numFmtId="20" fontId="9" fillId="2" borderId="20" xfId="0" applyNumberFormat="1" applyFont="1" applyFill="1" applyBorder="1" applyAlignment="1" applyProtection="1">
      <alignment horizontal="center"/>
    </xf>
    <xf numFmtId="20" fontId="9" fillId="2" borderId="17" xfId="0" applyNumberFormat="1" applyFont="1" applyFill="1" applyBorder="1" applyAlignment="1" applyProtection="1">
      <alignment horizontal="center"/>
    </xf>
    <xf numFmtId="20" fontId="9" fillId="2" borderId="18" xfId="0" applyNumberFormat="1" applyFont="1" applyFill="1" applyBorder="1" applyAlignment="1" applyProtection="1">
      <alignment horizontal="center"/>
    </xf>
    <xf numFmtId="0" fontId="10" fillId="5" borderId="6" xfId="0" applyFont="1" applyFill="1" applyBorder="1" applyAlignment="1" applyProtection="1">
      <alignment horizontal="center" vertical="center" wrapText="1"/>
    </xf>
    <xf numFmtId="0" fontId="10" fillId="5" borderId="9" xfId="0" applyFont="1" applyFill="1" applyBorder="1" applyAlignment="1" applyProtection="1">
      <alignment horizontal="center" vertical="center" wrapText="1"/>
    </xf>
    <xf numFmtId="0" fontId="10" fillId="5" borderId="8" xfId="0" applyFont="1" applyFill="1" applyBorder="1" applyAlignment="1" applyProtection="1">
      <alignment horizontal="center" vertical="center" wrapText="1"/>
      <protection locked="0"/>
    </xf>
    <xf numFmtId="0" fontId="10" fillId="4" borderId="10" xfId="0" applyFont="1" applyFill="1" applyBorder="1" applyAlignment="1" applyProtection="1">
      <alignment horizontal="center"/>
      <protection locked="0"/>
    </xf>
    <xf numFmtId="164" fontId="10" fillId="4" borderId="13" xfId="0" applyNumberFormat="1" applyFont="1" applyFill="1" applyBorder="1" applyAlignment="1" applyProtection="1">
      <alignment horizontal="center"/>
      <protection locked="0"/>
    </xf>
    <xf numFmtId="0" fontId="6" fillId="4" borderId="24" xfId="0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12" fillId="4" borderId="14" xfId="0" applyFont="1" applyFill="1" applyBorder="1" applyAlignment="1" applyProtection="1">
      <alignment vertical="center"/>
      <protection locked="0"/>
    </xf>
    <xf numFmtId="3" fontId="13" fillId="3" borderId="11" xfId="0" applyNumberFormat="1" applyFont="1" applyFill="1" applyBorder="1" applyAlignment="1" applyProtection="1">
      <alignment horizontal="center"/>
      <protection locked="0"/>
    </xf>
    <xf numFmtId="0" fontId="10" fillId="5" borderId="10" xfId="0" applyNumberFormat="1" applyFont="1" applyFill="1" applyBorder="1" applyAlignment="1" applyProtection="1">
      <alignment horizontal="center" wrapText="1"/>
      <protection locked="0"/>
    </xf>
    <xf numFmtId="0" fontId="10" fillId="5" borderId="8" xfId="0" applyFont="1" applyFill="1" applyBorder="1" applyAlignment="1" applyProtection="1">
      <alignment horizontal="center" vertical="center" wrapText="1"/>
    </xf>
    <xf numFmtId="14" fontId="10" fillId="5" borderId="3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top" wrapText="1"/>
    </xf>
    <xf numFmtId="0" fontId="16" fillId="0" borderId="0" xfId="0" applyFont="1" applyAlignment="1">
      <alignment horizontal="center" vertical="center" wrapText="1"/>
    </xf>
    <xf numFmtId="0" fontId="14" fillId="0" borderId="0" xfId="0" applyFont="1"/>
    <xf numFmtId="0" fontId="15" fillId="0" borderId="0" xfId="0" applyFont="1" applyAlignment="1">
      <alignment horizontal="center" vertical="center" wrapText="1"/>
    </xf>
    <xf numFmtId="165" fontId="11" fillId="0" borderId="10" xfId="0" applyNumberFormat="1" applyFont="1" applyFill="1" applyBorder="1" applyAlignment="1" applyProtection="1">
      <alignment horizontal="center" vertical="center"/>
    </xf>
    <xf numFmtId="165" fontId="11" fillId="0" borderId="14" xfId="0" applyNumberFormat="1" applyFont="1" applyFill="1" applyBorder="1" applyAlignment="1" applyProtection="1">
      <alignment horizontal="center" vertical="center"/>
    </xf>
    <xf numFmtId="0" fontId="8" fillId="2" borderId="16" xfId="0" applyFont="1" applyFill="1" applyBorder="1" applyAlignment="1" applyProtection="1">
      <alignment horizontal="center" vertical="center"/>
    </xf>
    <xf numFmtId="0" fontId="8" fillId="2" borderId="17" xfId="0" applyFont="1" applyFill="1" applyBorder="1" applyAlignment="1" applyProtection="1">
      <alignment horizontal="center" vertical="center"/>
    </xf>
    <xf numFmtId="0" fontId="8" fillId="2" borderId="21" xfId="0" applyFont="1" applyFill="1" applyBorder="1" applyAlignment="1" applyProtection="1">
      <alignment horizontal="center" vertical="center"/>
    </xf>
    <xf numFmtId="0" fontId="8" fillId="2" borderId="22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3"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51954</xdr:colOff>
      <xdr:row>0</xdr:row>
      <xdr:rowOff>103909</xdr:rowOff>
    </xdr:from>
    <xdr:to>
      <xdr:col>4</xdr:col>
      <xdr:colOff>1021772</xdr:colOff>
      <xdr:row>29</xdr:row>
      <xdr:rowOff>155864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21925" r="72481" b="6061"/>
        <a:stretch>
          <a:fillRect/>
        </a:stretch>
      </xdr:blipFill>
      <xdr:spPr bwMode="auto">
        <a:xfrm>
          <a:off x="5004954" y="103909"/>
          <a:ext cx="4398818" cy="699654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0</xdr:col>
      <xdr:colOff>1285874</xdr:colOff>
      <xdr:row>3</xdr:row>
      <xdr:rowOff>152400</xdr:rowOff>
    </xdr:from>
    <xdr:to>
      <xdr:col>0</xdr:col>
      <xdr:colOff>2084293</xdr:colOff>
      <xdr:row>5</xdr:row>
      <xdr:rowOff>57150</xdr:rowOff>
    </xdr:to>
    <xdr:sp macro="" textlink="">
      <xdr:nvSpPr>
        <xdr:cNvPr id="2" name="Rectangle 1"/>
        <xdr:cNvSpPr/>
      </xdr:nvSpPr>
      <xdr:spPr>
        <a:xfrm>
          <a:off x="1285874" y="981635"/>
          <a:ext cx="798419" cy="498662"/>
        </a:xfrm>
        <a:prstGeom prst="rect">
          <a:avLst/>
        </a:prstGeom>
        <a:noFill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hr-HR" sz="1100"/>
        </a:p>
      </xdr:txBody>
    </xdr:sp>
    <xdr:clientData/>
  </xdr:twoCellAnchor>
  <xdr:twoCellAnchor>
    <xdr:from>
      <xdr:col>0</xdr:col>
      <xdr:colOff>2981325</xdr:colOff>
      <xdr:row>3</xdr:row>
      <xdr:rowOff>114300</xdr:rowOff>
    </xdr:from>
    <xdr:to>
      <xdr:col>0</xdr:col>
      <xdr:colOff>3657600</xdr:colOff>
      <xdr:row>5</xdr:row>
      <xdr:rowOff>28575</xdr:rowOff>
    </xdr:to>
    <xdr:sp macro="" textlink="">
      <xdr:nvSpPr>
        <xdr:cNvPr id="3" name="Rectangle 2"/>
        <xdr:cNvSpPr/>
      </xdr:nvSpPr>
      <xdr:spPr>
        <a:xfrm>
          <a:off x="2981325" y="942975"/>
          <a:ext cx="676275" cy="504825"/>
        </a:xfrm>
        <a:prstGeom prst="rect">
          <a:avLst/>
        </a:prstGeom>
        <a:noFill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hr-HR" sz="1100"/>
        </a:p>
      </xdr:txBody>
    </xdr:sp>
    <xdr:clientData/>
  </xdr:twoCellAnchor>
  <xdr:twoCellAnchor>
    <xdr:from>
      <xdr:col>0</xdr:col>
      <xdr:colOff>1052513</xdr:colOff>
      <xdr:row>5</xdr:row>
      <xdr:rowOff>57150</xdr:rowOff>
    </xdr:from>
    <xdr:to>
      <xdr:col>0</xdr:col>
      <xdr:colOff>1685084</xdr:colOff>
      <xdr:row>6</xdr:row>
      <xdr:rowOff>9527</xdr:rowOff>
    </xdr:to>
    <xdr:cxnSp macro="">
      <xdr:nvCxnSpPr>
        <xdr:cNvPr id="8" name="Straight Arrow Connector 7"/>
        <xdr:cNvCxnSpPr>
          <a:stCxn id="13" idx="0"/>
          <a:endCxn id="2" idx="2"/>
        </xdr:cNvCxnSpPr>
      </xdr:nvCxnSpPr>
      <xdr:spPr>
        <a:xfrm flipV="1">
          <a:off x="1052513" y="1480297"/>
          <a:ext cx="632571" cy="14287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447675</xdr:colOff>
      <xdr:row>6</xdr:row>
      <xdr:rowOff>9527</xdr:rowOff>
    </xdr:from>
    <xdr:to>
      <xdr:col>0</xdr:col>
      <xdr:colOff>1657350</xdr:colOff>
      <xdr:row>9</xdr:row>
      <xdr:rowOff>95251</xdr:rowOff>
    </xdr:to>
    <xdr:sp macro="" textlink="">
      <xdr:nvSpPr>
        <xdr:cNvPr id="13" name="Rounded Rectangle 12"/>
        <xdr:cNvSpPr/>
      </xdr:nvSpPr>
      <xdr:spPr>
        <a:xfrm>
          <a:off x="447675" y="1619252"/>
          <a:ext cx="1209675" cy="657224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hr-HR" sz="1100"/>
            <a:t>Datum na koji se najava trgovanja odnosi</a:t>
          </a:r>
        </a:p>
      </xdr:txBody>
    </xdr:sp>
    <xdr:clientData/>
  </xdr:twoCellAnchor>
  <xdr:twoCellAnchor>
    <xdr:from>
      <xdr:col>0</xdr:col>
      <xdr:colOff>3267075</xdr:colOff>
      <xdr:row>5</xdr:row>
      <xdr:rowOff>180976</xdr:rowOff>
    </xdr:from>
    <xdr:to>
      <xdr:col>0</xdr:col>
      <xdr:colOff>4572000</xdr:colOff>
      <xdr:row>9</xdr:row>
      <xdr:rowOff>76200</xdr:rowOff>
    </xdr:to>
    <xdr:sp macro="" textlink="">
      <xdr:nvSpPr>
        <xdr:cNvPr id="20" name="Rounded Rectangle 19"/>
        <xdr:cNvSpPr/>
      </xdr:nvSpPr>
      <xdr:spPr>
        <a:xfrm>
          <a:off x="3267075" y="1604123"/>
          <a:ext cx="1304925" cy="657224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hr-HR" sz="1100"/>
            <a:t>EIC oznaka VBS-a</a:t>
          </a:r>
          <a:r>
            <a:rPr lang="hr-HR" sz="1100" baseline="0"/>
            <a:t> kupca</a:t>
          </a:r>
          <a:endParaRPr lang="hr-HR" sz="1100"/>
        </a:p>
      </xdr:txBody>
    </xdr:sp>
    <xdr:clientData/>
  </xdr:twoCellAnchor>
  <xdr:twoCellAnchor>
    <xdr:from>
      <xdr:col>0</xdr:col>
      <xdr:colOff>3319463</xdr:colOff>
      <xdr:row>5</xdr:row>
      <xdr:rowOff>28575</xdr:rowOff>
    </xdr:from>
    <xdr:to>
      <xdr:col>0</xdr:col>
      <xdr:colOff>3919538</xdr:colOff>
      <xdr:row>5</xdr:row>
      <xdr:rowOff>180976</xdr:rowOff>
    </xdr:to>
    <xdr:cxnSp macro="">
      <xdr:nvCxnSpPr>
        <xdr:cNvPr id="21" name="Straight Arrow Connector 20"/>
        <xdr:cNvCxnSpPr>
          <a:stCxn id="20" idx="0"/>
          <a:endCxn id="3" idx="2"/>
        </xdr:cNvCxnSpPr>
      </xdr:nvCxnSpPr>
      <xdr:spPr>
        <a:xfrm flipH="1" flipV="1">
          <a:off x="3319463" y="1451722"/>
          <a:ext cx="600075" cy="15240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247932</xdr:colOff>
      <xdr:row>3</xdr:row>
      <xdr:rowOff>134470</xdr:rowOff>
    </xdr:from>
    <xdr:to>
      <xdr:col>4</xdr:col>
      <xdr:colOff>1019736</xdr:colOff>
      <xdr:row>4</xdr:row>
      <xdr:rowOff>201706</xdr:rowOff>
    </xdr:to>
    <xdr:sp macro="" textlink="">
      <xdr:nvSpPr>
        <xdr:cNvPr id="47" name="Rectangle 46"/>
        <xdr:cNvSpPr/>
      </xdr:nvSpPr>
      <xdr:spPr>
        <a:xfrm>
          <a:off x="7486932" y="963705"/>
          <a:ext cx="1914804" cy="257736"/>
        </a:xfrm>
        <a:prstGeom prst="rect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hr-HR" sz="1200" b="1">
              <a:solidFill>
                <a:srgbClr val="FF0000"/>
              </a:solidFill>
            </a:rPr>
            <a:t>2. </a:t>
          </a:r>
        </a:p>
      </xdr:txBody>
    </xdr:sp>
    <xdr:clientData/>
  </xdr:twoCellAnchor>
  <xdr:twoCellAnchor>
    <xdr:from>
      <xdr:col>3</xdr:col>
      <xdr:colOff>224117</xdr:colOff>
      <xdr:row>0</xdr:row>
      <xdr:rowOff>302559</xdr:rowOff>
    </xdr:from>
    <xdr:to>
      <xdr:col>4</xdr:col>
      <xdr:colOff>995921</xdr:colOff>
      <xdr:row>1</xdr:row>
      <xdr:rowOff>112060</xdr:rowOff>
    </xdr:to>
    <xdr:sp macro="" textlink="">
      <xdr:nvSpPr>
        <xdr:cNvPr id="48" name="Rectangle 47"/>
        <xdr:cNvSpPr/>
      </xdr:nvSpPr>
      <xdr:spPr>
        <a:xfrm>
          <a:off x="7463117" y="302559"/>
          <a:ext cx="1914804" cy="257736"/>
        </a:xfrm>
        <a:prstGeom prst="rect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hr-HR" sz="1200" b="1">
              <a:solidFill>
                <a:srgbClr val="FF0000"/>
              </a:solidFill>
            </a:rPr>
            <a:t>1. </a:t>
          </a:r>
        </a:p>
      </xdr:txBody>
    </xdr:sp>
    <xdr:clientData/>
  </xdr:twoCellAnchor>
  <xdr:twoCellAnchor>
    <xdr:from>
      <xdr:col>3</xdr:col>
      <xdr:colOff>246529</xdr:colOff>
      <xdr:row>1</xdr:row>
      <xdr:rowOff>190499</xdr:rowOff>
    </xdr:from>
    <xdr:to>
      <xdr:col>4</xdr:col>
      <xdr:colOff>1018333</xdr:colOff>
      <xdr:row>3</xdr:row>
      <xdr:rowOff>67235</xdr:rowOff>
    </xdr:to>
    <xdr:sp macro="" textlink="">
      <xdr:nvSpPr>
        <xdr:cNvPr id="49" name="Rectangle 48"/>
        <xdr:cNvSpPr/>
      </xdr:nvSpPr>
      <xdr:spPr>
        <a:xfrm>
          <a:off x="7485529" y="638734"/>
          <a:ext cx="1914804" cy="257736"/>
        </a:xfrm>
        <a:prstGeom prst="rect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hr-HR" sz="1200" b="1">
              <a:solidFill>
                <a:srgbClr val="FF0000"/>
              </a:solidFill>
            </a:rPr>
            <a:t>3. </a:t>
          </a:r>
        </a:p>
      </xdr:txBody>
    </xdr:sp>
    <xdr:clientData/>
  </xdr:twoCellAnchor>
  <xdr:twoCellAnchor>
    <xdr:from>
      <xdr:col>3</xdr:col>
      <xdr:colOff>224117</xdr:colOff>
      <xdr:row>10</xdr:row>
      <xdr:rowOff>235324</xdr:rowOff>
    </xdr:from>
    <xdr:to>
      <xdr:col>4</xdr:col>
      <xdr:colOff>995921</xdr:colOff>
      <xdr:row>11</xdr:row>
      <xdr:rowOff>112060</xdr:rowOff>
    </xdr:to>
    <xdr:sp macro="" textlink="">
      <xdr:nvSpPr>
        <xdr:cNvPr id="50" name="Rectangle 49"/>
        <xdr:cNvSpPr/>
      </xdr:nvSpPr>
      <xdr:spPr>
        <a:xfrm>
          <a:off x="7463117" y="2610971"/>
          <a:ext cx="1914804" cy="257736"/>
        </a:xfrm>
        <a:prstGeom prst="rect">
          <a:avLst/>
        </a:prstGeom>
        <a:noFill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hr-HR" sz="1200" b="1">
              <a:solidFill>
                <a:srgbClr val="FF0000"/>
              </a:solidFill>
            </a:rPr>
            <a:t>4.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1"/>
  <sheetViews>
    <sheetView tabSelected="1" zoomScaleNormal="100" workbookViewId="0">
      <selection activeCell="C14" sqref="C14"/>
    </sheetView>
  </sheetViews>
  <sheetFormatPr defaultRowHeight="15"/>
  <cols>
    <col min="1" max="2" width="20" customWidth="1"/>
    <col min="3" max="3" width="33.28515625" style="4" customWidth="1"/>
    <col min="4" max="4" width="19" bestFit="1" customWidth="1"/>
    <col min="5" max="5" width="22.28515625" bestFit="1" customWidth="1"/>
    <col min="17" max="17" width="18.5703125" hidden="1" customWidth="1"/>
    <col min="18" max="18" width="27.5703125" hidden="1" customWidth="1"/>
    <col min="19" max="19" width="37.28515625" hidden="1" customWidth="1"/>
    <col min="20" max="20" width="35.140625" hidden="1" customWidth="1"/>
    <col min="21" max="21" width="18.28515625" hidden="1" customWidth="1"/>
    <col min="22" max="22" width="17.7109375" hidden="1" customWidth="1"/>
    <col min="23" max="23" width="21.28515625" hidden="1" customWidth="1"/>
    <col min="24" max="24" width="19.28515625" hidden="1" customWidth="1"/>
    <col min="25" max="25" width="39.7109375" hidden="1" customWidth="1"/>
    <col min="26" max="26" width="35.140625" hidden="1" customWidth="1"/>
    <col min="27" max="32" width="31.28515625" hidden="1" customWidth="1"/>
    <col min="33" max="36" width="31.28515625" customWidth="1"/>
  </cols>
  <sheetData>
    <row r="1" spans="1:32" ht="21.75" customHeight="1" thickBot="1">
      <c r="A1" s="5" t="s">
        <v>20</v>
      </c>
      <c r="B1" s="6" t="s">
        <v>2</v>
      </c>
      <c r="C1" s="40">
        <v>41913</v>
      </c>
      <c r="Q1" t="s">
        <v>36</v>
      </c>
      <c r="R1" t="s">
        <v>18</v>
      </c>
      <c r="S1" t="s">
        <v>37</v>
      </c>
      <c r="T1" t="s">
        <v>38</v>
      </c>
      <c r="U1" t="s">
        <v>39</v>
      </c>
      <c r="V1" t="s">
        <v>40</v>
      </c>
      <c r="W1" t="s">
        <v>41</v>
      </c>
      <c r="X1" t="s">
        <v>42</v>
      </c>
      <c r="Y1" t="s">
        <v>43</v>
      </c>
      <c r="Z1" t="s">
        <v>44</v>
      </c>
      <c r="AA1" t="s">
        <v>34</v>
      </c>
      <c r="AB1" t="s">
        <v>45</v>
      </c>
      <c r="AC1" t="s">
        <v>46</v>
      </c>
      <c r="AD1" t="s">
        <v>47</v>
      </c>
      <c r="AE1" t="s">
        <v>48</v>
      </c>
      <c r="AF1" t="s">
        <v>49</v>
      </c>
    </row>
    <row r="2" spans="1:32" ht="15" customHeight="1">
      <c r="A2" s="7"/>
      <c r="B2" s="8" t="s">
        <v>33</v>
      </c>
      <c r="C2" s="28" t="s">
        <v>19</v>
      </c>
      <c r="Q2" t="s">
        <v>14</v>
      </c>
      <c r="R2" t="s">
        <v>17</v>
      </c>
      <c r="S2" t="s">
        <v>50</v>
      </c>
      <c r="T2" t="s">
        <v>51</v>
      </c>
      <c r="U2" t="s">
        <v>52</v>
      </c>
      <c r="V2" t="s">
        <v>53</v>
      </c>
      <c r="W2" t="s">
        <v>54</v>
      </c>
      <c r="X2" t="s">
        <v>55</v>
      </c>
      <c r="Y2" t="s">
        <v>15</v>
      </c>
      <c r="Z2" t="s">
        <v>16</v>
      </c>
      <c r="AA2" t="s">
        <v>35</v>
      </c>
      <c r="AB2" t="s">
        <v>13</v>
      </c>
      <c r="AC2" t="s">
        <v>56</v>
      </c>
      <c r="AD2" t="s">
        <v>9</v>
      </c>
      <c r="AE2" t="s">
        <v>57</v>
      </c>
      <c r="AF2" t="s">
        <v>58</v>
      </c>
    </row>
    <row r="3" spans="1:32" ht="15" customHeight="1">
      <c r="A3" s="9"/>
      <c r="B3" s="10" t="s">
        <v>8</v>
      </c>
      <c r="C3" s="30"/>
      <c r="Q3">
        <v>1</v>
      </c>
    </row>
    <row r="4" spans="1:32" ht="15" customHeight="1">
      <c r="A4" s="11"/>
      <c r="B4" s="10" t="s">
        <v>10</v>
      </c>
      <c r="C4" s="39" t="str">
        <f>IFERROR(HLOOKUP(C3,Q1:AF2,2,FALSE),"")</f>
        <v/>
      </c>
      <c r="Q4">
        <v>2</v>
      </c>
    </row>
    <row r="5" spans="1:32" ht="15" customHeight="1">
      <c r="A5" s="12"/>
      <c r="B5" s="10" t="s">
        <v>5</v>
      </c>
      <c r="C5" s="30"/>
      <c r="Q5">
        <v>3</v>
      </c>
    </row>
    <row r="6" spans="1:32">
      <c r="A6" s="11"/>
      <c r="B6" s="10" t="s">
        <v>6</v>
      </c>
      <c r="C6" s="39" t="str">
        <f>IFERROR(HLOOKUP(C5,Q1:AF2,2,FALSE),"")</f>
        <v/>
      </c>
      <c r="Q6">
        <v>4</v>
      </c>
    </row>
    <row r="7" spans="1:32" ht="15.75" thickBot="1">
      <c r="A7" s="11"/>
      <c r="B7" s="10" t="s">
        <v>11</v>
      </c>
      <c r="C7" s="29" t="s">
        <v>12</v>
      </c>
      <c r="Q7">
        <v>5</v>
      </c>
    </row>
    <row r="8" spans="1:32" ht="15.75" thickBot="1">
      <c r="A8" s="11"/>
      <c r="B8" s="10" t="s">
        <v>7</v>
      </c>
      <c r="C8" s="38">
        <v>1</v>
      </c>
      <c r="Q8">
        <v>6</v>
      </c>
    </row>
    <row r="9" spans="1:32">
      <c r="A9" s="13"/>
      <c r="B9" s="14"/>
      <c r="C9" s="31"/>
      <c r="Q9">
        <v>7</v>
      </c>
    </row>
    <row r="10" spans="1:32" ht="15.75" thickBot="1">
      <c r="A10" s="15"/>
      <c r="B10" s="16"/>
      <c r="C10" s="32"/>
      <c r="Q10">
        <v>8</v>
      </c>
    </row>
    <row r="11" spans="1:32">
      <c r="A11" s="17" t="s">
        <v>4</v>
      </c>
      <c r="B11" s="18"/>
      <c r="C11" s="33"/>
      <c r="Q11">
        <v>9</v>
      </c>
    </row>
    <row r="12" spans="1:32">
      <c r="A12" s="19"/>
      <c r="B12" s="20"/>
      <c r="C12" s="34"/>
      <c r="Q12">
        <v>10</v>
      </c>
    </row>
    <row r="13" spans="1:32">
      <c r="A13" s="19"/>
      <c r="B13" s="20"/>
      <c r="C13" s="35"/>
    </row>
    <row r="14" spans="1:32" ht="15.75" thickBot="1">
      <c r="A14" s="21"/>
      <c r="B14" s="22"/>
      <c r="C14" s="36"/>
    </row>
    <row r="15" spans="1:32" ht="16.5" thickBot="1">
      <c r="A15" s="23"/>
      <c r="B15" s="23" t="s">
        <v>32</v>
      </c>
      <c r="C15" s="37">
        <v>0</v>
      </c>
    </row>
    <row r="16" spans="1:32">
      <c r="A16" s="47" t="s">
        <v>0</v>
      </c>
      <c r="B16" s="49" t="s">
        <v>1</v>
      </c>
      <c r="C16" s="45" t="s">
        <v>3</v>
      </c>
    </row>
    <row r="17" spans="1:3" ht="15.75" thickBot="1">
      <c r="A17" s="48"/>
      <c r="B17" s="50"/>
      <c r="C17" s="46"/>
    </row>
    <row r="18" spans="1:3">
      <c r="A18" s="24">
        <v>0.25</v>
      </c>
      <c r="B18" s="25">
        <f>+A18+1/24</f>
        <v>0.29166666666666669</v>
      </c>
      <c r="C18" s="2">
        <f>ROUND($C$15/24,0)</f>
        <v>0</v>
      </c>
    </row>
    <row r="19" spans="1:3">
      <c r="A19" s="24">
        <f>+B18</f>
        <v>0.29166666666666669</v>
      </c>
      <c r="B19" s="25">
        <f>+A19+1/24</f>
        <v>0.33333333333333337</v>
      </c>
      <c r="C19" s="1">
        <f t="shared" ref="C19:C40" si="0">ROUND($C$15/24,0)</f>
        <v>0</v>
      </c>
    </row>
    <row r="20" spans="1:3">
      <c r="A20" s="24">
        <f t="shared" ref="A20:A41" si="1">+B19</f>
        <v>0.33333333333333337</v>
      </c>
      <c r="B20" s="25">
        <f t="shared" ref="B20:B41" si="2">+A20+1/24</f>
        <v>0.37500000000000006</v>
      </c>
      <c r="C20" s="1">
        <f t="shared" si="0"/>
        <v>0</v>
      </c>
    </row>
    <row r="21" spans="1:3">
      <c r="A21" s="24">
        <f t="shared" si="1"/>
        <v>0.37500000000000006</v>
      </c>
      <c r="B21" s="25">
        <f t="shared" si="2"/>
        <v>0.41666666666666674</v>
      </c>
      <c r="C21" s="1">
        <f t="shared" si="0"/>
        <v>0</v>
      </c>
    </row>
    <row r="22" spans="1:3">
      <c r="A22" s="24">
        <f t="shared" si="1"/>
        <v>0.41666666666666674</v>
      </c>
      <c r="B22" s="25">
        <f t="shared" si="2"/>
        <v>0.45833333333333343</v>
      </c>
      <c r="C22" s="1">
        <f t="shared" si="0"/>
        <v>0</v>
      </c>
    </row>
    <row r="23" spans="1:3">
      <c r="A23" s="24">
        <f t="shared" si="1"/>
        <v>0.45833333333333343</v>
      </c>
      <c r="B23" s="25">
        <f t="shared" si="2"/>
        <v>0.50000000000000011</v>
      </c>
      <c r="C23" s="1">
        <f t="shared" si="0"/>
        <v>0</v>
      </c>
    </row>
    <row r="24" spans="1:3">
      <c r="A24" s="24">
        <f t="shared" si="1"/>
        <v>0.50000000000000011</v>
      </c>
      <c r="B24" s="25">
        <f t="shared" si="2"/>
        <v>0.54166666666666674</v>
      </c>
      <c r="C24" s="1">
        <f t="shared" si="0"/>
        <v>0</v>
      </c>
    </row>
    <row r="25" spans="1:3">
      <c r="A25" s="24">
        <f t="shared" si="1"/>
        <v>0.54166666666666674</v>
      </c>
      <c r="B25" s="25">
        <f t="shared" si="2"/>
        <v>0.58333333333333337</v>
      </c>
      <c r="C25" s="1">
        <f t="shared" si="0"/>
        <v>0</v>
      </c>
    </row>
    <row r="26" spans="1:3">
      <c r="A26" s="24">
        <f t="shared" si="1"/>
        <v>0.58333333333333337</v>
      </c>
      <c r="B26" s="25">
        <f t="shared" si="2"/>
        <v>0.625</v>
      </c>
      <c r="C26" s="1">
        <f t="shared" si="0"/>
        <v>0</v>
      </c>
    </row>
    <row r="27" spans="1:3">
      <c r="A27" s="24">
        <f t="shared" si="1"/>
        <v>0.625</v>
      </c>
      <c r="B27" s="25">
        <f t="shared" si="2"/>
        <v>0.66666666666666663</v>
      </c>
      <c r="C27" s="1">
        <f t="shared" si="0"/>
        <v>0</v>
      </c>
    </row>
    <row r="28" spans="1:3">
      <c r="A28" s="24">
        <f t="shared" si="1"/>
        <v>0.66666666666666663</v>
      </c>
      <c r="B28" s="25">
        <f t="shared" si="2"/>
        <v>0.70833333333333326</v>
      </c>
      <c r="C28" s="1">
        <f t="shared" si="0"/>
        <v>0</v>
      </c>
    </row>
    <row r="29" spans="1:3">
      <c r="A29" s="24">
        <f t="shared" si="1"/>
        <v>0.70833333333333326</v>
      </c>
      <c r="B29" s="25">
        <f t="shared" si="2"/>
        <v>0.74999999999999989</v>
      </c>
      <c r="C29" s="1">
        <f t="shared" si="0"/>
        <v>0</v>
      </c>
    </row>
    <row r="30" spans="1:3">
      <c r="A30" s="24">
        <f t="shared" si="1"/>
        <v>0.74999999999999989</v>
      </c>
      <c r="B30" s="25">
        <f t="shared" si="2"/>
        <v>0.79166666666666652</v>
      </c>
      <c r="C30" s="1">
        <f t="shared" si="0"/>
        <v>0</v>
      </c>
    </row>
    <row r="31" spans="1:3">
      <c r="A31" s="24">
        <f t="shared" si="1"/>
        <v>0.79166666666666652</v>
      </c>
      <c r="B31" s="25">
        <f t="shared" si="2"/>
        <v>0.83333333333333315</v>
      </c>
      <c r="C31" s="1">
        <f t="shared" si="0"/>
        <v>0</v>
      </c>
    </row>
    <row r="32" spans="1:3">
      <c r="A32" s="24">
        <f t="shared" si="1"/>
        <v>0.83333333333333315</v>
      </c>
      <c r="B32" s="25">
        <f t="shared" si="2"/>
        <v>0.87499999999999978</v>
      </c>
      <c r="C32" s="1">
        <f t="shared" si="0"/>
        <v>0</v>
      </c>
    </row>
    <row r="33" spans="1:3">
      <c r="A33" s="24">
        <f t="shared" si="1"/>
        <v>0.87499999999999978</v>
      </c>
      <c r="B33" s="25">
        <f t="shared" si="2"/>
        <v>0.91666666666666641</v>
      </c>
      <c r="C33" s="1">
        <f t="shared" si="0"/>
        <v>0</v>
      </c>
    </row>
    <row r="34" spans="1:3">
      <c r="A34" s="24">
        <f t="shared" si="1"/>
        <v>0.91666666666666641</v>
      </c>
      <c r="B34" s="25">
        <f t="shared" si="2"/>
        <v>0.95833333333333304</v>
      </c>
      <c r="C34" s="1">
        <f t="shared" si="0"/>
        <v>0</v>
      </c>
    </row>
    <row r="35" spans="1:3">
      <c r="A35" s="24">
        <f t="shared" si="1"/>
        <v>0.95833333333333304</v>
      </c>
      <c r="B35" s="25">
        <f t="shared" si="2"/>
        <v>0.99999999999999967</v>
      </c>
      <c r="C35" s="1">
        <f t="shared" si="0"/>
        <v>0</v>
      </c>
    </row>
    <row r="36" spans="1:3">
      <c r="A36" s="24">
        <f t="shared" si="1"/>
        <v>0.99999999999999967</v>
      </c>
      <c r="B36" s="25">
        <f t="shared" si="2"/>
        <v>1.0416666666666663</v>
      </c>
      <c r="C36" s="1">
        <f t="shared" si="0"/>
        <v>0</v>
      </c>
    </row>
    <row r="37" spans="1:3">
      <c r="A37" s="24">
        <f t="shared" si="1"/>
        <v>1.0416666666666663</v>
      </c>
      <c r="B37" s="25">
        <f t="shared" si="2"/>
        <v>1.083333333333333</v>
      </c>
      <c r="C37" s="1">
        <f t="shared" si="0"/>
        <v>0</v>
      </c>
    </row>
    <row r="38" spans="1:3">
      <c r="A38" s="24">
        <f t="shared" si="1"/>
        <v>1.083333333333333</v>
      </c>
      <c r="B38" s="25">
        <f t="shared" si="2"/>
        <v>1.1249999999999998</v>
      </c>
      <c r="C38" s="1">
        <f t="shared" si="0"/>
        <v>0</v>
      </c>
    </row>
    <row r="39" spans="1:3">
      <c r="A39" s="24">
        <f t="shared" si="1"/>
        <v>1.1249999999999998</v>
      </c>
      <c r="B39" s="25">
        <f t="shared" si="2"/>
        <v>1.1666666666666665</v>
      </c>
      <c r="C39" s="1">
        <f t="shared" si="0"/>
        <v>0</v>
      </c>
    </row>
    <row r="40" spans="1:3">
      <c r="A40" s="24">
        <f t="shared" si="1"/>
        <v>1.1666666666666665</v>
      </c>
      <c r="B40" s="25">
        <f t="shared" si="2"/>
        <v>1.2083333333333333</v>
      </c>
      <c r="C40" s="1">
        <f t="shared" si="0"/>
        <v>0</v>
      </c>
    </row>
    <row r="41" spans="1:3" ht="15.75" thickBot="1">
      <c r="A41" s="26">
        <f t="shared" si="1"/>
        <v>1.2083333333333333</v>
      </c>
      <c r="B41" s="27">
        <f t="shared" si="2"/>
        <v>1.25</v>
      </c>
      <c r="C41" s="3">
        <f>C15-SUM(C18:C40)</f>
        <v>0</v>
      </c>
    </row>
  </sheetData>
  <sheetProtection password="E45B" sheet="1" objects="1" scenarios="1" selectLockedCells="1"/>
  <sortState columnSort="1" ref="Q1:Z2">
    <sortCondition ref="Q1:Z1"/>
  </sortState>
  <mergeCells count="3">
    <mergeCell ref="C16:C17"/>
    <mergeCell ref="A16:A17"/>
    <mergeCell ref="B16:B17"/>
  </mergeCells>
  <conditionalFormatting sqref="A1">
    <cfRule type="expression" dxfId="2" priority="11" stopIfTrue="1">
      <formula>ISBLANK(#REF!)</formula>
    </cfRule>
  </conditionalFormatting>
  <conditionalFormatting sqref="C18:C41 C15">
    <cfRule type="expression" dxfId="1" priority="10" stopIfTrue="1">
      <formula>#REF!&lt;0</formula>
    </cfRule>
  </conditionalFormatting>
  <conditionalFormatting sqref="C8 C1">
    <cfRule type="cellIs" dxfId="0" priority="9" stopIfTrue="1" operator="equal">
      <formula>0</formula>
    </cfRule>
  </conditionalFormatting>
  <dataValidations count="3">
    <dataValidation type="list" allowBlank="1" showInputMessage="1" showErrorMessage="1" error="Molim vas izaberite bilančnu skupinu iz padajućeg izbornika." sqref="C5">
      <formula1>VBS_list_3</formula1>
    </dataValidation>
    <dataValidation type="list" allowBlank="1" showInputMessage="1" showErrorMessage="1" sqref="C8">
      <formula1>verzija</formula1>
    </dataValidation>
    <dataValidation type="list" allowBlank="1" showInputMessage="1" showErrorMessage="1" error="Molim vas izaberite bilančnu skupinu iz padajućeg izbornika." sqref="C3">
      <formula1>VBS_list_3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3"/>
  <sheetViews>
    <sheetView zoomScaleNormal="100" workbookViewId="0">
      <selection activeCell="A18" sqref="A18"/>
    </sheetView>
  </sheetViews>
  <sheetFormatPr defaultRowHeight="15"/>
  <cols>
    <col min="1" max="1" width="74.28515625" customWidth="1"/>
    <col min="2" max="11" width="17.140625" customWidth="1"/>
  </cols>
  <sheetData>
    <row r="1" spans="1:1" ht="35.25" customHeight="1">
      <c r="A1" s="42" t="s">
        <v>22</v>
      </c>
    </row>
    <row r="2" spans="1:1">
      <c r="A2" s="41"/>
    </row>
    <row r="3" spans="1:1">
      <c r="A3" s="43" t="s">
        <v>21</v>
      </c>
    </row>
    <row r="4" spans="1:1">
      <c r="A4" s="41"/>
    </row>
    <row r="5" spans="1:1" ht="31.5" customHeight="1">
      <c r="A5" s="44" t="s">
        <v>31</v>
      </c>
    </row>
    <row r="6" spans="1:1">
      <c r="A6" s="41"/>
    </row>
    <row r="7" spans="1:1">
      <c r="A7" s="41"/>
    </row>
    <row r="8" spans="1:1">
      <c r="A8" s="41"/>
    </row>
    <row r="9" spans="1:1">
      <c r="A9" s="41"/>
    </row>
    <row r="10" spans="1:1">
      <c r="A10" s="41"/>
    </row>
    <row r="11" spans="1:1" ht="30">
      <c r="A11" s="41" t="s">
        <v>23</v>
      </c>
    </row>
    <row r="12" spans="1:1">
      <c r="A12" s="41"/>
    </row>
    <row r="13" spans="1:1">
      <c r="A13" s="43" t="s">
        <v>24</v>
      </c>
    </row>
    <row r="14" spans="1:1">
      <c r="A14" s="41"/>
    </row>
    <row r="15" spans="1:1">
      <c r="A15" s="41" t="s">
        <v>26</v>
      </c>
    </row>
    <row r="16" spans="1:1">
      <c r="A16" s="41"/>
    </row>
    <row r="17" spans="1:1">
      <c r="A17" s="41" t="s">
        <v>25</v>
      </c>
    </row>
    <row r="18" spans="1:1">
      <c r="A18" s="41" t="s">
        <v>27</v>
      </c>
    </row>
    <row r="19" spans="1:1">
      <c r="A19" s="41" t="s">
        <v>28</v>
      </c>
    </row>
    <row r="20" spans="1:1">
      <c r="A20" s="41" t="s">
        <v>29</v>
      </c>
    </row>
    <row r="21" spans="1:1">
      <c r="A21" s="41"/>
    </row>
    <row r="22" spans="1:1" ht="75">
      <c r="A22" s="41" t="s">
        <v>30</v>
      </c>
    </row>
    <row r="23" spans="1:1">
      <c r="A23" s="41"/>
    </row>
    <row r="24" spans="1:1">
      <c r="A24" s="41"/>
    </row>
    <row r="25" spans="1:1">
      <c r="A25" s="41"/>
    </row>
    <row r="26" spans="1:1">
      <c r="A26" s="41"/>
    </row>
    <row r="27" spans="1:1">
      <c r="A27" s="41"/>
    </row>
    <row r="28" spans="1:1">
      <c r="A28" s="41"/>
    </row>
    <row r="29" spans="1:1">
      <c r="A29" s="41"/>
    </row>
    <row r="30" spans="1:1">
      <c r="A30" s="41"/>
    </row>
    <row r="31" spans="1:1">
      <c r="A31" s="41"/>
    </row>
    <row r="32" spans="1:1">
      <c r="A32" s="41"/>
    </row>
    <row r="33" spans="1:1">
      <c r="A33" s="41"/>
    </row>
  </sheetData>
  <sheetProtection password="E45B" sheet="1" objects="1" scenarios="1" selectLockedCells="1" selectUnlockedCell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VTT Kupnja</vt:lpstr>
      <vt:lpstr>Uputa</vt:lpstr>
      <vt:lpstr>VBS_list_2</vt:lpstr>
      <vt:lpstr>VBS_list_3</vt:lpstr>
      <vt:lpstr>verzija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 Bačelić</dc:creator>
  <cp:lastModifiedBy>Marin Bačelić</cp:lastModifiedBy>
  <cp:lastPrinted>2013-12-30T13:57:22Z</cp:lastPrinted>
  <dcterms:created xsi:type="dcterms:W3CDTF">2013-12-30T08:22:50Z</dcterms:created>
  <dcterms:modified xsi:type="dcterms:W3CDTF">2014-09-29T12:53:45Z</dcterms:modified>
</cp:coreProperties>
</file>