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balic\Desktop\NABAVA 2017\OTVORENI POSTUPAK JAVNE NABAVE\SLUŽBA RAZVOJA I INVESTICIJA\PN-I-471-17-III.FAZA TEH.ZAŠTITA\"/>
    </mc:Choice>
  </mc:AlternateContent>
  <bookViews>
    <workbookView xWindow="0" yWindow="0" windowWidth="25200" windowHeight="12570" tabRatio="1000" firstSheet="3" activeTab="13"/>
  </bookViews>
  <sheets>
    <sheet name="1. PO Dugopolje" sheetId="26" r:id="rId1"/>
    <sheet name="2. PO Stankovci" sheetId="34" r:id="rId2"/>
    <sheet name="3. PO Ogulin" sheetId="35" r:id="rId3"/>
    <sheet name="4. PO Rijeka" sheetId="36" r:id="rId4"/>
    <sheet name="5. PO Ivanić Grad" sheetId="37" r:id="rId5"/>
    <sheet name="6. PO Slavonski brod" sheetId="38" r:id="rId6"/>
    <sheet name="7. PO Donji Miholjac" sheetId="39" r:id="rId7"/>
    <sheet name="8. PO Vodnjan" sheetId="40" r:id="rId8"/>
    <sheet name="9. PO Lučko" sheetId="41" r:id="rId9"/>
    <sheet name="10. PO Đurđevac" sheetId="42" r:id="rId10"/>
    <sheet name="11. PO Čakovec" sheetId="43" r:id="rId11"/>
    <sheet name="12. PO Zabok" sheetId="46" r:id="rId12"/>
    <sheet name="13. Upr. zgrada Zagreb" sheetId="45" r:id="rId13"/>
    <sheet name="14. Rekapitulacija" sheetId="28" r:id="rId14"/>
  </sheets>
  <definedNames>
    <definedName name="_xlnm._FilterDatabase" localSheetId="0" hidden="1">'1. PO Dugopolje'!$F$1:$F$202</definedName>
    <definedName name="_xlnm._FilterDatabase" localSheetId="9" hidden="1">'10. PO Đurđevac'!$F$1:$F$195</definedName>
    <definedName name="_xlnm._FilterDatabase" localSheetId="10" hidden="1">'11. PO Čakovec'!$F$1:$F$194</definedName>
    <definedName name="_xlnm._FilterDatabase" localSheetId="11" hidden="1">'12. PO Zabok'!$F$1:$F$81</definedName>
    <definedName name="_xlnm._FilterDatabase" localSheetId="12" hidden="1">'13. Upr. zgrada Zagreb'!$F$1:$F$134</definedName>
    <definedName name="_xlnm._FilterDatabase" localSheetId="1" hidden="1">'2. PO Stankovci'!$F$1:$F$204</definedName>
    <definedName name="_xlnm._FilterDatabase" localSheetId="2" hidden="1">'3. PO Ogulin'!$F$1:$F$191</definedName>
    <definedName name="_xlnm._FilterDatabase" localSheetId="3" hidden="1">'4. PO Rijeka'!$F$1:$F$194</definedName>
    <definedName name="_xlnm._FilterDatabase" localSheetId="4" hidden="1">'5. PO Ivanić Grad'!$G$1:$G$198</definedName>
    <definedName name="_xlnm._FilterDatabase" localSheetId="5" hidden="1">'6. PO Slavonski brod'!$F$1:$F$193</definedName>
    <definedName name="_xlnm._FilterDatabase" localSheetId="6" hidden="1">'7. PO Donji Miholjac'!$F$1:$F$185</definedName>
    <definedName name="_xlnm._FilterDatabase" localSheetId="7" hidden="1">'8. PO Vodnjan'!$F$1:$F$201</definedName>
    <definedName name="_xlnm._FilterDatabase" localSheetId="8" hidden="1">'9. PO Lučko'!$F$1:$F$172</definedName>
    <definedName name="broj_sheet" localSheetId="9">LEFT(RIGHT(CELL("filename",'10. PO Đurđevac'!A3),LEN(CELL("filename", '10. PO Đurđevac'!A3))-SEARCH("]",CELL("filename", '10. PO Đurđevac'!A3))),SEARCH(".",RIGHT(CELL("filename", '10. PO Đurđevac'!A3),LEN(CELL("filename", '10. PO Đurđevac'!A3))-SEARCH("]",CELL("filename", '10. PO Đurđevac'!A3))))-1)</definedName>
    <definedName name="broj_sheet" localSheetId="10">LEFT(RIGHT(CELL("filename",'11. PO Čakovec'!A3),LEN(CELL("filename", '11. PO Čakovec'!A3))-SEARCH("]",CELL("filename", '11. PO Čakovec'!A3))),SEARCH(".",RIGHT(CELL("filename", '11. PO Čakovec'!A3),LEN(CELL("filename", '11. PO Čakovec'!A3))-SEARCH("]",CELL("filename", '11. PO Čakovec'!A3))))-1)</definedName>
    <definedName name="broj_sheet" localSheetId="11">LEFT(RIGHT(CELL("filename",'12. PO Zabok'!A3),LEN(CELL("filename", '12. PO Zabok'!A3))-SEARCH("]",CELL("filename", '12. PO Zabok'!A3))),SEARCH(".",RIGHT(CELL("filename", '12. PO Zabok'!A3),LEN(CELL("filename", '12. PO Zabok'!A3))-SEARCH("]",CELL("filename", '12. PO Zabok'!A3))))-1)</definedName>
    <definedName name="broj_sheet" localSheetId="12">LEFT(RIGHT(CELL("filename",'13. Upr. zgrada Zagreb'!A3),LEN(CELL("filename", '13. Upr. zgrada Zagreb'!A3))-SEARCH("]",CELL("filename", '13. Upr. zgrada Zagreb'!A3))),SEARCH(".",RIGHT(CELL("filename", '13. Upr. zgrada Zagreb'!A3),LEN(CELL("filename", '13. Upr. zgrada Zagreb'!A3))-SEARCH("]",CELL("filename", '13. Upr. zgrada Zagreb'!A3))))-1)</definedName>
    <definedName name="broj_sheet" localSheetId="1">LEFT(RIGHT(CELL("filename",'2. PO Stankovci'!A3),LEN(CELL("filename", '2. PO Stankovci'!A3))-SEARCH("]",CELL("filename", '2. PO Stankovci'!A3))),SEARCH(".",RIGHT(CELL("filename", '2. PO Stankovci'!A3),LEN(CELL("filename", '2. PO Stankovci'!A3))-SEARCH("]",CELL("filename", '2. PO Stankovci'!A3))))-1)</definedName>
    <definedName name="broj_sheet" localSheetId="2">LEFT(RIGHT(CELL("filename",'3. PO Ogulin'!A3),LEN(CELL("filename", '3. PO Ogulin'!A3))-SEARCH("]",CELL("filename", '3. PO Ogulin'!A3))),SEARCH(".",RIGHT(CELL("filename", '3. PO Ogulin'!A3),LEN(CELL("filename", '3. PO Ogulin'!A3))-SEARCH("]",CELL("filename", '3. PO Ogulin'!A3))))-1)</definedName>
    <definedName name="broj_sheet" localSheetId="3">LEFT(RIGHT(CELL("filename",'4. PO Rijeka'!A3),LEN(CELL("filename", '4. PO Rijeka'!A3))-SEARCH("]",CELL("filename", '4. PO Rijeka'!A3))),SEARCH(".",RIGHT(CELL("filename", '4. PO Rijeka'!A3),LEN(CELL("filename", '4. PO Rijeka'!A3))-SEARCH("]",CELL("filename", '4. PO Rijeka'!A3))))-1)</definedName>
    <definedName name="broj_sheet" localSheetId="4">LEFT(RIGHT(CELL("filename",'5. PO Ivanić Grad'!A3),LEN(CELL("filename", '5. PO Ivanić Grad'!A3))-SEARCH("]",CELL("filename", '5. PO Ivanić Grad'!A3))),SEARCH(".",RIGHT(CELL("filename", '5. PO Ivanić Grad'!A3),LEN(CELL("filename", '5. PO Ivanić Grad'!A3))-SEARCH("]",CELL("filename", '5. PO Ivanić Grad'!A3))))-1)</definedName>
    <definedName name="broj_sheet" localSheetId="5">LEFT(RIGHT(CELL("filename",'6. PO Slavonski brod'!A3),LEN(CELL("filename", '6. PO Slavonski brod'!A3))-SEARCH("]",CELL("filename", '6. PO Slavonski brod'!A3))),SEARCH(".",RIGHT(CELL("filename", '6. PO Slavonski brod'!A3),LEN(CELL("filename", '6. PO Slavonski brod'!A3))-SEARCH("]",CELL("filename", '6. PO Slavonski brod'!A3))))-1)</definedName>
    <definedName name="broj_sheet" localSheetId="6">LEFT(RIGHT(CELL("filename",'7. PO Donji Miholjac'!A3),LEN(CELL("filename", '7. PO Donji Miholjac'!A3))-SEARCH("]",CELL("filename", '7. PO Donji Miholjac'!A3))),SEARCH(".",RIGHT(CELL("filename", '7. PO Donji Miholjac'!A3),LEN(CELL("filename", '7. PO Donji Miholjac'!A3))-SEARCH("]",CELL("filename", '7. PO Donji Miholjac'!A3))))-1)</definedName>
    <definedName name="broj_sheet" localSheetId="7">LEFT(RIGHT(CELL("filename",'8. PO Vodnjan'!A3),LEN(CELL("filename", '8. PO Vodnjan'!A3))-SEARCH("]",CELL("filename", '8. PO Vodnjan'!A3))),SEARCH(".",RIGHT(CELL("filename", '8. PO Vodnjan'!A3),LEN(CELL("filename", '8. PO Vodnjan'!A3))-SEARCH("]",CELL("filename", '8. PO Vodnjan'!A3))))-1)</definedName>
    <definedName name="broj_sheet" localSheetId="8">LEFT(RIGHT(CELL("filename",'9. PO Lučko'!A3),LEN(CELL("filename", '9. PO Lučko'!A3))-SEARCH("]",CELL("filename", '9. PO Lučko'!A3))),SEARCH(".",RIGHT(CELL("filename", '9. PO Lučko'!A3),LEN(CELL("filename", '9. PO Lučko'!A3))-SEARCH("]",CELL("filename", '9. PO Lučko'!A3))))-1)</definedName>
    <definedName name="broj_sheet">LEFT(RIGHT(CELL("filename",'1. PO Dugopolje'!A3),LEN(CELL("filename", '1. PO Dugopolje'!A3))-SEARCH("]",CELL("filename", '1. PO Dugopolje'!A3))),SEARCH(".",RIGHT(CELL("filename", '1. PO Dugopolje'!A3),LEN(CELL("filename", '1. PO Dugopolje'!A3))-SEARCH("]",CELL("filename", '1. PO Dugopolje'!A3))))-1)</definedName>
    <definedName name="ddddd" localSheetId="9">LEFT(RIGHT(CELL("filename",#REF!),LEN( CELL("filename",#REF!))-SEARCH("]", CELL("filename",#REF!))),SEARCH(".",RIGHT( CELL("filename",#REF!),LEN( CELL("filename",#REF!))-SEARCH("]", CELL("filename",#REF!))))-1)</definedName>
    <definedName name="ddddd" localSheetId="10">LEFT(RIGHT(CELL("filename",#REF!),LEN( CELL("filename",#REF!))-SEARCH("]", CELL("filename",#REF!))),SEARCH(".",RIGHT( CELL("filename",#REF!),LEN( CELL("filename",#REF!))-SEARCH("]", CELL("filename",#REF!))))-1)</definedName>
    <definedName name="ddddd" localSheetId="11">LEFT(RIGHT(CELL("filename",#REF!),LEN( CELL("filename",#REF!))-SEARCH("]", CELL("filename",#REF!))),SEARCH(".",RIGHT( CELL("filename",#REF!),LEN( CELL("filename",#REF!))-SEARCH("]", CELL("filename",#REF!))))-1)</definedName>
    <definedName name="ddddd" localSheetId="12">LEFT(RIGHT(CELL("filename",#REF!),LEN( CELL("filename",#REF!))-SEARCH("]", CELL("filename",#REF!))),SEARCH(".",RIGHT( CELL("filename",#REF!),LEN( CELL("filename",#REF!))-SEARCH("]", CELL("filename",#REF!))))-1)</definedName>
    <definedName name="ddddd" localSheetId="1">LEFT(RIGHT(CELL("filename",#REF!),LEN( CELL("filename",#REF!))-SEARCH("]", CELL("filename",#REF!))),SEARCH(".",RIGHT( CELL("filename",#REF!),LEN( CELL("filename",#REF!))-SEARCH("]", CELL("filename",#REF!))))-1)</definedName>
    <definedName name="ddddd" localSheetId="2">LEFT(RIGHT(CELL("filename",#REF!),LEN( CELL("filename",#REF!))-SEARCH("]", CELL("filename",#REF!))),SEARCH(".",RIGHT( CELL("filename",#REF!),LEN( CELL("filename",#REF!))-SEARCH("]", CELL("filename",#REF!))))-1)</definedName>
    <definedName name="ddddd" localSheetId="3">LEFT(RIGHT(CELL("filename",#REF!),LEN( CELL("filename",#REF!))-SEARCH("]", CELL("filename",#REF!))),SEARCH(".",RIGHT( CELL("filename",#REF!),LEN( CELL("filename",#REF!))-SEARCH("]", CELL("filename",#REF!))))-1)</definedName>
    <definedName name="ddddd" localSheetId="4">LEFT(RIGHT(CELL("filename",#REF!),LEN( CELL("filename",#REF!))-SEARCH("]", CELL("filename",#REF!))),SEARCH(".",RIGHT( CELL("filename",#REF!),LEN( CELL("filename",#REF!))-SEARCH("]", CELL("filename",#REF!))))-1)</definedName>
    <definedName name="ddddd" localSheetId="5">LEFT(RIGHT(CELL("filename",#REF!),LEN( CELL("filename",#REF!))-SEARCH("]", CELL("filename",#REF!))),SEARCH(".",RIGHT( CELL("filename",#REF!),LEN( CELL("filename",#REF!))-SEARCH("]", CELL("filename",#REF!))))-1)</definedName>
    <definedName name="ddddd" localSheetId="6">LEFT(RIGHT(CELL("filename",#REF!),LEN( CELL("filename",#REF!))-SEARCH("]", CELL("filename",#REF!))),SEARCH(".",RIGHT( CELL("filename",#REF!),LEN( CELL("filename",#REF!))-SEARCH("]", CELL("filename",#REF!))))-1)</definedName>
    <definedName name="ddddd" localSheetId="7">LEFT(RIGHT(CELL("filename",#REF!),LEN( CELL("filename",#REF!))-SEARCH("]", CELL("filename",#REF!))),SEARCH(".",RIGHT( CELL("filename",#REF!),LEN( CELL("filename",#REF!))-SEARCH("]", CELL("filename",#REF!))))-1)</definedName>
    <definedName name="ddddd" localSheetId="8">LEFT(RIGHT(CELL("filename",#REF!),LEN( CELL("filename",#REF!))-SEARCH("]", CELL("filename",#REF!))),SEARCH(".",RIGHT( CELL("filename",#REF!),LEN( CELL("filename",#REF!))-SEARCH("]", CELL("filename",#REF!))))-1)</definedName>
    <definedName name="ddddd">LEFT(RIGHT(CELL("filename",#REF!),LEN( CELL("filename",#REF!))-SEARCH("]", CELL("filename",#REF!))),SEARCH(".",RIGHT( CELL("filename",#REF!),LEN( CELL("filename",#REF!))-SEARCH("]", CELL("filename",#REF!))))-1)</definedName>
    <definedName name="dddddddddddd" localSheetId="9">LEFT(RIGHT(CELL("filename",#REF!),LEN( CELL("filename",#REF!))-SEARCH("]", CELL("filename",#REF!))),SEARCH(".",RIGHT( CELL("filename",#REF!),LEN( CELL("filename",#REF!))-SEARCH("]", CELL("filename",#REF!))))-1)</definedName>
    <definedName name="dddddddddddd" localSheetId="10">LEFT(RIGHT(CELL("filename",#REF!),LEN( CELL("filename",#REF!))-SEARCH("]", CELL("filename",#REF!))),SEARCH(".",RIGHT( CELL("filename",#REF!),LEN( CELL("filename",#REF!))-SEARCH("]", CELL("filename",#REF!))))-1)</definedName>
    <definedName name="dddddddddddd" localSheetId="11">LEFT(RIGHT(CELL("filename",#REF!),LEN( CELL("filename",#REF!))-SEARCH("]", CELL("filename",#REF!))),SEARCH(".",RIGHT( CELL("filename",#REF!),LEN( CELL("filename",#REF!))-SEARCH("]", CELL("filename",#REF!))))-1)</definedName>
    <definedName name="dddddddddddd" localSheetId="12">LEFT(RIGHT(CELL("filename",#REF!),LEN( CELL("filename",#REF!))-SEARCH("]", CELL("filename",#REF!))),SEARCH(".",RIGHT( CELL("filename",#REF!),LEN( CELL("filename",#REF!))-SEARCH("]", CELL("filename",#REF!))))-1)</definedName>
    <definedName name="dddddddddddd" localSheetId="1">LEFT(RIGHT(CELL("filename",#REF!),LEN( CELL("filename",#REF!))-SEARCH("]", CELL("filename",#REF!))),SEARCH(".",RIGHT( CELL("filename",#REF!),LEN( CELL("filename",#REF!))-SEARCH("]", CELL("filename",#REF!))))-1)</definedName>
    <definedName name="dddddddddddd" localSheetId="2">LEFT(RIGHT(CELL("filename",#REF!),LEN( CELL("filename",#REF!))-SEARCH("]", CELL("filename",#REF!))),SEARCH(".",RIGHT( CELL("filename",#REF!),LEN( CELL("filename",#REF!))-SEARCH("]", CELL("filename",#REF!))))-1)</definedName>
    <definedName name="dddddddddddd" localSheetId="3">LEFT(RIGHT(CELL("filename",#REF!),LEN( CELL("filename",#REF!))-SEARCH("]", CELL("filename",#REF!))),SEARCH(".",RIGHT( CELL("filename",#REF!),LEN( CELL("filename",#REF!))-SEARCH("]", CELL("filename",#REF!))))-1)</definedName>
    <definedName name="dddddddddddd" localSheetId="4">LEFT(RIGHT(CELL("filename",#REF!),LEN( CELL("filename",#REF!))-SEARCH("]", CELL("filename",#REF!))),SEARCH(".",RIGHT( CELL("filename",#REF!),LEN( CELL("filename",#REF!))-SEARCH("]", CELL("filename",#REF!))))-1)</definedName>
    <definedName name="dddddddddddd" localSheetId="5">LEFT(RIGHT(CELL("filename",#REF!),LEN( CELL("filename",#REF!))-SEARCH("]", CELL("filename",#REF!))),SEARCH(".",RIGHT( CELL("filename",#REF!),LEN( CELL("filename",#REF!))-SEARCH("]", CELL("filename",#REF!))))-1)</definedName>
    <definedName name="dddddddddddd" localSheetId="6">LEFT(RIGHT(CELL("filename",#REF!),LEN( CELL("filename",#REF!))-SEARCH("]", CELL("filename",#REF!))),SEARCH(".",RIGHT( CELL("filename",#REF!),LEN( CELL("filename",#REF!))-SEARCH("]", CELL("filename",#REF!))))-1)</definedName>
    <definedName name="dddddddddddd" localSheetId="7">LEFT(RIGHT(CELL("filename",#REF!),LEN( CELL("filename",#REF!))-SEARCH("]", CELL("filename",#REF!))),SEARCH(".",RIGHT( CELL("filename",#REF!),LEN( CELL("filename",#REF!))-SEARCH("]", CELL("filename",#REF!))))-1)</definedName>
    <definedName name="dddddddddddd" localSheetId="8">LEFT(RIGHT(CELL("filename",#REF!),LEN( CELL("filename",#REF!))-SEARCH("]", CELL("filename",#REF!))),SEARCH(".",RIGHT( CELL("filename",#REF!),LEN( CELL("filename",#REF!))-SEARCH("]", CELL("filename",#REF!))))-1)</definedName>
    <definedName name="dddddddddddd">LEFT(RIGHT(CELL("filename",#REF!),LEN( CELL("filename",#REF!))-SEARCH("]", CELL("filename",#REF!))),SEARCH(".",RIGHT( CELL("filename",#REF!),LEN( CELL("filename",#REF!))-SEARCH("]", CELL("filename",#REF!))))-1)</definedName>
    <definedName name="ffff" localSheetId="9">LEFT(RIGHT(CELL("filename",'10. PO Đurđevac'!A3),LEN(CELL("filename", '10. PO Đurđevac'!A3))-SEARCH("]",CELL("filename", '10. PO Đurđevac'!A3))),SEARCH(".",RIGHT(CELL("filename", '10. PO Đurđevac'!A3),LEN(CELL("filename", '10. PO Đurđevac'!A3))-SEARCH("]",CELL("filename", '10. PO Đurđevac'!A3))))-1)</definedName>
    <definedName name="ffff" localSheetId="10">LEFT(RIGHT(CELL("filename",'11. PO Čakovec'!A3),LEN(CELL("filename", '11. PO Čakovec'!A3))-SEARCH("]",CELL("filename", '11. PO Čakovec'!A3))),SEARCH(".",RIGHT(CELL("filename", '11. PO Čakovec'!A3),LEN(CELL("filename", '11. PO Čakovec'!A3))-SEARCH("]",CELL("filename", '11. PO Čakovec'!A3))))-1)</definedName>
    <definedName name="ffff" localSheetId="11">LEFT(RIGHT(CELL("filename",'12. PO Zabok'!A3),LEN(CELL("filename", '12. PO Zabok'!A3))-SEARCH("]",CELL("filename", '12. PO Zabok'!A3))),SEARCH(".",RIGHT(CELL("filename", '12. PO Zabok'!A3),LEN(CELL("filename", '12. PO Zabok'!A3))-SEARCH("]",CELL("filename", '12. PO Zabok'!A3))))-1)</definedName>
    <definedName name="ffff" localSheetId="12">LEFT(RIGHT(CELL("filename",'13. Upr. zgrada Zagreb'!A3),LEN(CELL("filename", '13. Upr. zgrada Zagreb'!A3))-SEARCH("]",CELL("filename", '13. Upr. zgrada Zagreb'!A3))),SEARCH(".",RIGHT(CELL("filename", '13. Upr. zgrada Zagreb'!A3),LEN(CELL("filename", '13. Upr. zgrada Zagreb'!A3))-SEARCH("]",CELL("filename", '13. Upr. zgrada Zagreb'!A3))))-1)</definedName>
    <definedName name="ffff" localSheetId="1">LEFT(RIGHT(CELL("filename",'2. PO Stankovci'!A3),LEN(CELL("filename", '2. PO Stankovci'!A3))-SEARCH("]",CELL("filename", '2. PO Stankovci'!A3))),SEARCH(".",RIGHT(CELL("filename", '2. PO Stankovci'!A3),LEN(CELL("filename", '2. PO Stankovci'!A3))-SEARCH("]",CELL("filename", '2. PO Stankovci'!A3))))-1)</definedName>
    <definedName name="ffff" localSheetId="2">LEFT(RIGHT(CELL("filename",'3. PO Ogulin'!A3),LEN(CELL("filename", '3. PO Ogulin'!A3))-SEARCH("]",CELL("filename", '3. PO Ogulin'!A3))),SEARCH(".",RIGHT(CELL("filename", '3. PO Ogulin'!A3),LEN(CELL("filename", '3. PO Ogulin'!A3))-SEARCH("]",CELL("filename", '3. PO Ogulin'!A3))))-1)</definedName>
    <definedName name="ffff" localSheetId="3">LEFT(RIGHT(CELL("filename",'4. PO Rijeka'!A3),LEN(CELL("filename", '4. PO Rijeka'!A3))-SEARCH("]",CELL("filename", '4. PO Rijeka'!A3))),SEARCH(".",RIGHT(CELL("filename", '4. PO Rijeka'!A3),LEN(CELL("filename", '4. PO Rijeka'!A3))-SEARCH("]",CELL("filename", '4. PO Rijeka'!A3))))-1)</definedName>
    <definedName name="ffff" localSheetId="4">LEFT(RIGHT(CELL("filename",'5. PO Ivanić Grad'!A3),LEN(CELL("filename", '5. PO Ivanić Grad'!A3))-SEARCH("]",CELL("filename", '5. PO Ivanić Grad'!A3))),SEARCH(".",RIGHT(CELL("filename", '5. PO Ivanić Grad'!A3),LEN(CELL("filename", '5. PO Ivanić Grad'!A3))-SEARCH("]",CELL("filename", '5. PO Ivanić Grad'!A3))))-1)</definedName>
    <definedName name="ffff" localSheetId="5">LEFT(RIGHT(CELL("filename",'6. PO Slavonski brod'!A3),LEN(CELL("filename", '6. PO Slavonski brod'!A3))-SEARCH("]",CELL("filename", '6. PO Slavonski brod'!A3))),SEARCH(".",RIGHT(CELL("filename", '6. PO Slavonski brod'!A3),LEN(CELL("filename", '6. PO Slavonski brod'!A3))-SEARCH("]",CELL("filename", '6. PO Slavonski brod'!A3))))-1)</definedName>
    <definedName name="ffff" localSheetId="6">LEFT(RIGHT(CELL("filename",'7. PO Donji Miholjac'!A3),LEN(CELL("filename", '7. PO Donji Miholjac'!A3))-SEARCH("]",CELL("filename", '7. PO Donji Miholjac'!A3))),SEARCH(".",RIGHT(CELL("filename", '7. PO Donji Miholjac'!A3),LEN(CELL("filename", '7. PO Donji Miholjac'!A3))-SEARCH("]",CELL("filename", '7. PO Donji Miholjac'!A3))))-1)</definedName>
    <definedName name="ffff" localSheetId="7">LEFT(RIGHT(CELL("filename",'8. PO Vodnjan'!A3),LEN(CELL("filename", '8. PO Vodnjan'!A3))-SEARCH("]",CELL("filename", '8. PO Vodnjan'!A3))),SEARCH(".",RIGHT(CELL("filename", '8. PO Vodnjan'!A3),LEN(CELL("filename", '8. PO Vodnjan'!A3))-SEARCH("]",CELL("filename", '8. PO Vodnjan'!A3))))-1)</definedName>
    <definedName name="ffff" localSheetId="8">LEFT(RIGHT(CELL("filename",'9. PO Lučko'!A3),LEN(CELL("filename", '9. PO Lučko'!A3))-SEARCH("]",CELL("filename", '9. PO Lučko'!A3))),SEARCH(".",RIGHT(CELL("filename", '9. PO Lučko'!A3),LEN(CELL("filename", '9. PO Lučko'!A3))-SEARCH("]",CELL("filename", '9. PO Lučko'!A3))))-1)</definedName>
    <definedName name="ffff">LEFT(RIGHT(CELL("filename",'1. PO Dugopolje'!A3),LEN(CELL("filename", '1. PO Dugopolje'!A3))-SEARCH("]",CELL("filename", '1. PO Dugopolje'!A3))),SEARCH(".",RIGHT(CELL("filename", '1. PO Dugopolje'!A3),LEN(CELL("filename", '1. PO Dugopolje'!A3))-SEARCH("]",CELL("filename", '1. PO Dugopolje'!A3))))-1)</definedName>
    <definedName name="fffff23r" localSheetId="9">LEFT(RIGHT(CELL("filename",#REF!),LEN( CELL("filename",#REF!))-SEARCH("]", CELL("filename",#REF!))),SEARCH(".",RIGHT( CELL("filename",#REF!),LEN( CELL("filename",#REF!))-SEARCH("]", CELL("filename",#REF!))))-1)</definedName>
    <definedName name="fffff23r" localSheetId="10">LEFT(RIGHT(CELL("filename",#REF!),LEN( CELL("filename",#REF!))-SEARCH("]", CELL("filename",#REF!))),SEARCH(".",RIGHT( CELL("filename",#REF!),LEN( CELL("filename",#REF!))-SEARCH("]", CELL("filename",#REF!))))-1)</definedName>
    <definedName name="fffff23r" localSheetId="11">LEFT(RIGHT(CELL("filename",#REF!),LEN( CELL("filename",#REF!))-SEARCH("]", CELL("filename",#REF!))),SEARCH(".",RIGHT( CELL("filename",#REF!),LEN( CELL("filename",#REF!))-SEARCH("]", CELL("filename",#REF!))))-1)</definedName>
    <definedName name="fffff23r" localSheetId="12">LEFT(RIGHT(CELL("filename",#REF!),LEN( CELL("filename",#REF!))-SEARCH("]", CELL("filename",#REF!))),SEARCH(".",RIGHT( CELL("filename",#REF!),LEN( CELL("filename",#REF!))-SEARCH("]", CELL("filename",#REF!))))-1)</definedName>
    <definedName name="fffff23r" localSheetId="1">LEFT(RIGHT(CELL("filename",#REF!),LEN( CELL("filename",#REF!))-SEARCH("]", CELL("filename",#REF!))),SEARCH(".",RIGHT( CELL("filename",#REF!),LEN( CELL("filename",#REF!))-SEARCH("]", CELL("filename",#REF!))))-1)</definedName>
    <definedName name="fffff23r" localSheetId="2">LEFT(RIGHT(CELL("filename",#REF!),LEN( CELL("filename",#REF!))-SEARCH("]", CELL("filename",#REF!))),SEARCH(".",RIGHT( CELL("filename",#REF!),LEN( CELL("filename",#REF!))-SEARCH("]", CELL("filename",#REF!))))-1)</definedName>
    <definedName name="fffff23r" localSheetId="3">LEFT(RIGHT(CELL("filename",#REF!),LEN( CELL("filename",#REF!))-SEARCH("]", CELL("filename",#REF!))),SEARCH(".",RIGHT( CELL("filename",#REF!),LEN( CELL("filename",#REF!))-SEARCH("]", CELL("filename",#REF!))))-1)</definedName>
    <definedName name="fffff23r" localSheetId="4">LEFT(RIGHT(CELL("filename",#REF!),LEN( CELL("filename",#REF!))-SEARCH("]", CELL("filename",#REF!))),SEARCH(".",RIGHT( CELL("filename",#REF!),LEN( CELL("filename",#REF!))-SEARCH("]", CELL("filename",#REF!))))-1)</definedName>
    <definedName name="fffff23r" localSheetId="5">LEFT(RIGHT(CELL("filename",#REF!),LEN( CELL("filename",#REF!))-SEARCH("]", CELL("filename",#REF!))),SEARCH(".",RIGHT( CELL("filename",#REF!),LEN( CELL("filename",#REF!))-SEARCH("]", CELL("filename",#REF!))))-1)</definedName>
    <definedName name="fffff23r" localSheetId="6">LEFT(RIGHT(CELL("filename",#REF!),LEN( CELL("filename",#REF!))-SEARCH("]", CELL("filename",#REF!))),SEARCH(".",RIGHT( CELL("filename",#REF!),LEN( CELL("filename",#REF!))-SEARCH("]", CELL("filename",#REF!))))-1)</definedName>
    <definedName name="fffff23r" localSheetId="7">LEFT(RIGHT(CELL("filename",#REF!),LEN( CELL("filename",#REF!))-SEARCH("]", CELL("filename",#REF!))),SEARCH(".",RIGHT( CELL("filename",#REF!),LEN( CELL("filename",#REF!))-SEARCH("]", CELL("filename",#REF!))))-1)</definedName>
    <definedName name="fffff23r" localSheetId="8">LEFT(RIGHT(CELL("filename",#REF!),LEN( CELL("filename",#REF!))-SEARCH("]", CELL("filename",#REF!))),SEARCH(".",RIGHT( CELL("filename",#REF!),LEN( CELL("filename",#REF!))-SEARCH("]", CELL("filename",#REF!))))-1)</definedName>
    <definedName name="fffff23r">LEFT(RIGHT(CELL("filename",#REF!),LEN( CELL("filename",#REF!))-SEARCH("]", CELL("filename",#REF!))),SEARCH(".",RIGHT( CELL("filename",#REF!),LEN( CELL("filename",#REF!))-SEARCH("]", CELL("filename",#REF!))))-1)</definedName>
    <definedName name="_xlnm.Print_Area" localSheetId="0">'1. PO Dugopolje'!$A$1:$H$157</definedName>
    <definedName name="_xlnm.Print_Area" localSheetId="9">'10. PO Đurđevac'!$A$1:$H$150</definedName>
    <definedName name="_xlnm.Print_Area" localSheetId="10">'11. PO Čakovec'!$A$1:$H$149</definedName>
    <definedName name="_xlnm.Print_Area" localSheetId="11">'12. PO Zabok'!$A$1:$H$36</definedName>
    <definedName name="_xlnm.Print_Area" localSheetId="12">'13. Upr. zgrada Zagreb'!$A$1:$H$89</definedName>
    <definedName name="_xlnm.Print_Area" localSheetId="13">'14. Rekapitulacija'!$A$1:$F$27</definedName>
    <definedName name="_xlnm.Print_Area" localSheetId="1">'2. PO Stankovci'!$A$1:$H$159</definedName>
    <definedName name="_xlnm.Print_Area" localSheetId="2">'3. PO Ogulin'!$A$1:$H$146</definedName>
    <definedName name="_xlnm.Print_Area" localSheetId="3">'4. PO Rijeka'!$A$1:$H$149</definedName>
    <definedName name="_xlnm.Print_Area" localSheetId="4">'5. PO Ivanić Grad'!$A$1:$H$153</definedName>
    <definedName name="_xlnm.Print_Area" localSheetId="5">'6. PO Slavonski brod'!$A$1:$H$148</definedName>
    <definedName name="_xlnm.Print_Area" localSheetId="6">'7. PO Donji Miholjac'!$A$1:$H$140</definedName>
    <definedName name="_xlnm.Print_Area" localSheetId="7">'8. PO Vodnjan'!$A$1:$H$156</definedName>
    <definedName name="_xlnm.Print_Area" localSheetId="8">'9. PO Lučko'!$A$1:$H$127</definedName>
    <definedName name="_xlnm.Print_Titles" localSheetId="0">'1. PO Dugopolje'!$1:$5</definedName>
    <definedName name="_xlnm.Print_Titles" localSheetId="9">'10. PO Đurđevac'!$1:$5</definedName>
    <definedName name="_xlnm.Print_Titles" localSheetId="10">'11. PO Čakovec'!$1:$5</definedName>
    <definedName name="_xlnm.Print_Titles" localSheetId="11">'12. PO Zabok'!$1:$5</definedName>
    <definedName name="_xlnm.Print_Titles" localSheetId="12">'13. Upr. zgrada Zagreb'!$1:$5</definedName>
    <definedName name="_xlnm.Print_Titles" localSheetId="1">'2. PO Stankovci'!$1:$5</definedName>
    <definedName name="_xlnm.Print_Titles" localSheetId="2">'3. PO Ogulin'!$1:$5</definedName>
    <definedName name="_xlnm.Print_Titles" localSheetId="3">'4. PO Rijeka'!$1:$5</definedName>
    <definedName name="_xlnm.Print_Titles" localSheetId="4">'5. PO Ivanić Grad'!$1:$5</definedName>
    <definedName name="_xlnm.Print_Titles" localSheetId="5">'6. PO Slavonski brod'!$1:$5</definedName>
    <definedName name="_xlnm.Print_Titles" localSheetId="6">'7. PO Donji Miholjac'!$1:$5</definedName>
    <definedName name="_xlnm.Print_Titles" localSheetId="7">'8. PO Vodnjan'!$1:$5</definedName>
    <definedName name="_xlnm.Print_Titles" localSheetId="8">'9. PO Lučko'!$1:$5</definedName>
  </definedNames>
  <calcPr calcId="152511"/>
</workbook>
</file>

<file path=xl/calcChain.xml><?xml version="1.0" encoding="utf-8"?>
<calcChain xmlns="http://schemas.openxmlformats.org/spreadsheetml/2006/main">
  <c r="V72" i="45" l="1"/>
  <c r="H72" i="45"/>
  <c r="F34" i="46"/>
  <c r="V33" i="46"/>
  <c r="V32" i="46"/>
  <c r="F28" i="46"/>
  <c r="V27" i="46"/>
  <c r="V26" i="46"/>
  <c r="V25" i="46"/>
  <c r="V24" i="46"/>
  <c r="F21" i="46"/>
  <c r="V20" i="46"/>
  <c r="V19" i="46"/>
  <c r="V18" i="46"/>
  <c r="V17" i="46"/>
  <c r="F14" i="46"/>
  <c r="V13" i="46"/>
  <c r="V12" i="46"/>
  <c r="V11" i="46"/>
  <c r="H11" i="46"/>
  <c r="V10" i="46"/>
  <c r="H10" i="46"/>
  <c r="V9" i="46"/>
  <c r="V8" i="46"/>
  <c r="F8" i="46"/>
  <c r="H2" i="46"/>
  <c r="D2" i="46"/>
  <c r="F13" i="46"/>
  <c r="F18" i="46"/>
  <c r="F2" i="46"/>
  <c r="F26" i="46"/>
  <c r="F32" i="46"/>
  <c r="F25" i="46"/>
  <c r="G2" i="46"/>
  <c r="F20" i="46"/>
  <c r="F27" i="46"/>
  <c r="E2" i="46"/>
  <c r="F17" i="46"/>
  <c r="F9" i="46"/>
  <c r="F24" i="46"/>
  <c r="F12" i="46"/>
  <c r="F33" i="46"/>
  <c r="H18" i="46" l="1"/>
  <c r="H24" i="46"/>
  <c r="H32" i="46"/>
  <c r="H17" i="46"/>
  <c r="H20" i="46"/>
  <c r="H33" i="46"/>
  <c r="H12" i="46"/>
  <c r="H13" i="46"/>
  <c r="H19" i="46"/>
  <c r="H25" i="46"/>
  <c r="H26" i="46"/>
  <c r="H27" i="46"/>
  <c r="H8" i="46"/>
  <c r="H9" i="46"/>
  <c r="F87" i="45"/>
  <c r="V86" i="45"/>
  <c r="V84" i="45"/>
  <c r="V83" i="45"/>
  <c r="F79" i="45"/>
  <c r="V78" i="45"/>
  <c r="V77" i="45"/>
  <c r="F75" i="45"/>
  <c r="V74" i="45"/>
  <c r="V73" i="45"/>
  <c r="V71" i="45"/>
  <c r="V70" i="45"/>
  <c r="V69" i="45"/>
  <c r="V68" i="45"/>
  <c r="V67" i="45"/>
  <c r="F64" i="45"/>
  <c r="V63" i="45"/>
  <c r="V62" i="45"/>
  <c r="V61" i="45"/>
  <c r="V60" i="45"/>
  <c r="F56" i="45"/>
  <c r="V55" i="45"/>
  <c r="V54" i="45"/>
  <c r="V53" i="45"/>
  <c r="V52" i="45"/>
  <c r="V51" i="45"/>
  <c r="F48" i="45"/>
  <c r="V47" i="45"/>
  <c r="V46" i="45"/>
  <c r="V45" i="45"/>
  <c r="V44" i="45"/>
  <c r="V43" i="45"/>
  <c r="V42" i="45"/>
  <c r="V41" i="45"/>
  <c r="V40" i="45"/>
  <c r="V39" i="45"/>
  <c r="V38" i="45"/>
  <c r="V37" i="45"/>
  <c r="V36" i="45"/>
  <c r="V35" i="45"/>
  <c r="F32" i="45"/>
  <c r="V31" i="45"/>
  <c r="V30" i="45"/>
  <c r="V29" i="45"/>
  <c r="V28" i="45"/>
  <c r="V27" i="45"/>
  <c r="V26" i="45"/>
  <c r="V25" i="45"/>
  <c r="V24" i="45"/>
  <c r="V22" i="45"/>
  <c r="V21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F147" i="43"/>
  <c r="V146" i="43"/>
  <c r="V145" i="43"/>
  <c r="V144" i="43"/>
  <c r="V143" i="43"/>
  <c r="V142" i="43"/>
  <c r="V141" i="43"/>
  <c r="V140" i="43"/>
  <c r="V139" i="43"/>
  <c r="V138" i="43"/>
  <c r="V137" i="43"/>
  <c r="V136" i="43"/>
  <c r="F133" i="43"/>
  <c r="V132" i="43"/>
  <c r="V131" i="43"/>
  <c r="V130" i="43"/>
  <c r="F126" i="43"/>
  <c r="V125" i="43"/>
  <c r="V124" i="43"/>
  <c r="V123" i="43"/>
  <c r="V122" i="43"/>
  <c r="V121" i="43"/>
  <c r="F118" i="43"/>
  <c r="V117" i="43"/>
  <c r="V116" i="43"/>
  <c r="V115" i="43"/>
  <c r="V114" i="43"/>
  <c r="V113" i="43"/>
  <c r="V112" i="43"/>
  <c r="V111" i="43"/>
  <c r="V110" i="43"/>
  <c r="V109" i="43"/>
  <c r="F106" i="43"/>
  <c r="V105" i="43"/>
  <c r="V104" i="43"/>
  <c r="V103" i="43"/>
  <c r="V102" i="43"/>
  <c r="V101" i="43"/>
  <c r="V100" i="43"/>
  <c r="V99" i="43"/>
  <c r="V98" i="43"/>
  <c r="V97" i="43"/>
  <c r="V96" i="43"/>
  <c r="V95" i="43"/>
  <c r="V94" i="43"/>
  <c r="V93" i="43"/>
  <c r="V92" i="43"/>
  <c r="V91" i="43"/>
  <c r="V90" i="43"/>
  <c r="V89" i="43"/>
  <c r="V88" i="43"/>
  <c r="H88" i="43"/>
  <c r="V87" i="43"/>
  <c r="H87" i="43"/>
  <c r="V86" i="43"/>
  <c r="V85" i="43"/>
  <c r="V84" i="43"/>
  <c r="V83" i="43"/>
  <c r="F79" i="43"/>
  <c r="V78" i="43"/>
  <c r="V77" i="43"/>
  <c r="V76" i="43"/>
  <c r="V75" i="43"/>
  <c r="V74" i="43"/>
  <c r="V73" i="43"/>
  <c r="V72" i="43"/>
  <c r="V71" i="43"/>
  <c r="F68" i="43"/>
  <c r="V67" i="43"/>
  <c r="V66" i="43"/>
  <c r="V65" i="43"/>
  <c r="V64" i="43"/>
  <c r="V63" i="43"/>
  <c r="V62" i="43"/>
  <c r="V61" i="43"/>
  <c r="V60" i="43"/>
  <c r="V59" i="43"/>
  <c r="V58" i="43"/>
  <c r="V57" i="43"/>
  <c r="V56" i="43"/>
  <c r="V55" i="43"/>
  <c r="V54" i="43"/>
  <c r="V53" i="43"/>
  <c r="V52" i="43"/>
  <c r="V51" i="43"/>
  <c r="V50" i="43"/>
  <c r="F47" i="43"/>
  <c r="V46" i="43"/>
  <c r="V45" i="43"/>
  <c r="V44" i="43"/>
  <c r="V43" i="43"/>
  <c r="V42" i="43"/>
  <c r="V41" i="43"/>
  <c r="V40" i="43"/>
  <c r="V39" i="43"/>
  <c r="V38" i="43"/>
  <c r="V37" i="43"/>
  <c r="V36" i="43"/>
  <c r="V35" i="43"/>
  <c r="V34" i="43"/>
  <c r="V33" i="43"/>
  <c r="V32" i="43"/>
  <c r="V31" i="43"/>
  <c r="V30" i="43"/>
  <c r="V29" i="43"/>
  <c r="V27" i="43"/>
  <c r="V26" i="43"/>
  <c r="V25" i="43"/>
  <c r="V24" i="43"/>
  <c r="V23" i="43"/>
  <c r="V22" i="43"/>
  <c r="V21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F148" i="42"/>
  <c r="V147" i="42"/>
  <c r="V146" i="42"/>
  <c r="V145" i="42"/>
  <c r="V144" i="42"/>
  <c r="V143" i="42"/>
  <c r="V142" i="42"/>
  <c r="V141" i="42"/>
  <c r="V140" i="42"/>
  <c r="V139" i="42"/>
  <c r="V138" i="42"/>
  <c r="V137" i="42"/>
  <c r="F134" i="42"/>
  <c r="V133" i="42"/>
  <c r="V132" i="42"/>
  <c r="V131" i="42"/>
  <c r="F127" i="42"/>
  <c r="V126" i="42"/>
  <c r="V125" i="42"/>
  <c r="V124" i="42"/>
  <c r="V123" i="42"/>
  <c r="V122" i="42"/>
  <c r="F119" i="42"/>
  <c r="V118" i="42"/>
  <c r="V117" i="42"/>
  <c r="V116" i="42"/>
  <c r="V115" i="42"/>
  <c r="V114" i="42"/>
  <c r="V113" i="42"/>
  <c r="V112" i="42"/>
  <c r="V111" i="42"/>
  <c r="V110" i="42"/>
  <c r="F107" i="42"/>
  <c r="V106" i="42"/>
  <c r="V105" i="42"/>
  <c r="V104" i="42"/>
  <c r="V103" i="42"/>
  <c r="V102" i="42"/>
  <c r="V101" i="42"/>
  <c r="V100" i="42"/>
  <c r="V99" i="42"/>
  <c r="V98" i="42"/>
  <c r="V97" i="42"/>
  <c r="V96" i="42"/>
  <c r="V95" i="42"/>
  <c r="V94" i="42"/>
  <c r="V93" i="42"/>
  <c r="V92" i="42"/>
  <c r="V91" i="42"/>
  <c r="V90" i="42"/>
  <c r="V89" i="42"/>
  <c r="H89" i="42"/>
  <c r="V88" i="42"/>
  <c r="H88" i="42"/>
  <c r="V87" i="42"/>
  <c r="V86" i="42"/>
  <c r="V85" i="42"/>
  <c r="V84" i="42"/>
  <c r="F80" i="42"/>
  <c r="V79" i="42"/>
  <c r="V78" i="42"/>
  <c r="V77" i="42"/>
  <c r="V76" i="42"/>
  <c r="V75" i="42"/>
  <c r="V74" i="42"/>
  <c r="V73" i="42"/>
  <c r="V72" i="42"/>
  <c r="F69" i="42"/>
  <c r="V68" i="42"/>
  <c r="V67" i="42"/>
  <c r="V66" i="42"/>
  <c r="V65" i="42"/>
  <c r="V64" i="42"/>
  <c r="V63" i="42"/>
  <c r="V62" i="42"/>
  <c r="V61" i="42"/>
  <c r="V60" i="42"/>
  <c r="V59" i="42"/>
  <c r="V58" i="42"/>
  <c r="V57" i="42"/>
  <c r="V56" i="42"/>
  <c r="V55" i="42"/>
  <c r="V54" i="42"/>
  <c r="V53" i="42"/>
  <c r="V52" i="42"/>
  <c r="V51" i="42"/>
  <c r="F48" i="42"/>
  <c r="V47" i="42"/>
  <c r="V46" i="42"/>
  <c r="V45" i="42"/>
  <c r="V44" i="42"/>
  <c r="V43" i="42"/>
  <c r="V42" i="42"/>
  <c r="V41" i="42"/>
  <c r="V40" i="42"/>
  <c r="V39" i="42"/>
  <c r="V38" i="42"/>
  <c r="V37" i="42"/>
  <c r="V36" i="42"/>
  <c r="V35" i="42"/>
  <c r="V34" i="42"/>
  <c r="V33" i="42"/>
  <c r="V32" i="42"/>
  <c r="V31" i="42"/>
  <c r="V30" i="42"/>
  <c r="V28" i="42"/>
  <c r="V27" i="42"/>
  <c r="V26" i="42"/>
  <c r="V25" i="42"/>
  <c r="V24" i="42"/>
  <c r="V23" i="42"/>
  <c r="V22" i="42"/>
  <c r="V21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F125" i="41"/>
  <c r="V124" i="41"/>
  <c r="V123" i="41"/>
  <c r="V122" i="41"/>
  <c r="V121" i="41"/>
  <c r="V120" i="41"/>
  <c r="V119" i="41"/>
  <c r="V118" i="41"/>
  <c r="V117" i="41"/>
  <c r="V116" i="41"/>
  <c r="V115" i="41"/>
  <c r="V114" i="41"/>
  <c r="F111" i="41"/>
  <c r="V110" i="41"/>
  <c r="V109" i="41"/>
  <c r="V108" i="41"/>
  <c r="F104" i="41"/>
  <c r="V103" i="41"/>
  <c r="V102" i="41"/>
  <c r="V101" i="41"/>
  <c r="V100" i="41"/>
  <c r="V99" i="41"/>
  <c r="F96" i="41"/>
  <c r="V95" i="41"/>
  <c r="V94" i="41"/>
  <c r="V93" i="41"/>
  <c r="V92" i="41"/>
  <c r="V91" i="41"/>
  <c r="V90" i="41"/>
  <c r="V89" i="41"/>
  <c r="V88" i="41"/>
  <c r="F85" i="41"/>
  <c r="V84" i="41"/>
  <c r="V83" i="41"/>
  <c r="V82" i="41"/>
  <c r="V81" i="41"/>
  <c r="V80" i="41"/>
  <c r="V79" i="41"/>
  <c r="V78" i="41"/>
  <c r="V77" i="41"/>
  <c r="H77" i="41"/>
  <c r="V76" i="41"/>
  <c r="H76" i="41"/>
  <c r="V75" i="41"/>
  <c r="V74" i="41"/>
  <c r="V73" i="41"/>
  <c r="F69" i="41"/>
  <c r="V68" i="41"/>
  <c r="V67" i="41"/>
  <c r="V66" i="41"/>
  <c r="V65" i="41"/>
  <c r="V64" i="41"/>
  <c r="V63" i="41"/>
  <c r="V62" i="41"/>
  <c r="V61" i="41"/>
  <c r="F58" i="41"/>
  <c r="V57" i="41"/>
  <c r="V56" i="41"/>
  <c r="V55" i="41"/>
  <c r="V54" i="41"/>
  <c r="V53" i="41"/>
  <c r="V52" i="41"/>
  <c r="V51" i="41"/>
  <c r="V50" i="41"/>
  <c r="V49" i="41"/>
  <c r="V48" i="41"/>
  <c r="V47" i="41"/>
  <c r="V46" i="41"/>
  <c r="V45" i="41"/>
  <c r="V44" i="41"/>
  <c r="V43" i="41"/>
  <c r="V42" i="41"/>
  <c r="V41" i="41"/>
  <c r="F38" i="41"/>
  <c r="V37" i="41"/>
  <c r="V36" i="41"/>
  <c r="V35" i="41"/>
  <c r="V34" i="41"/>
  <c r="V33" i="41"/>
  <c r="V32" i="41"/>
  <c r="V31" i="41"/>
  <c r="V30" i="41"/>
  <c r="V29" i="41"/>
  <c r="V28" i="41"/>
  <c r="V26" i="41"/>
  <c r="V25" i="41"/>
  <c r="V24" i="41"/>
  <c r="V23" i="41"/>
  <c r="V22" i="41"/>
  <c r="V21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F154" i="40"/>
  <c r="V153" i="40"/>
  <c r="V152" i="40"/>
  <c r="V151" i="40"/>
  <c r="V150" i="40"/>
  <c r="V149" i="40"/>
  <c r="V148" i="40"/>
  <c r="V147" i="40"/>
  <c r="V146" i="40"/>
  <c r="V145" i="40"/>
  <c r="V144" i="40"/>
  <c r="F141" i="40"/>
  <c r="V140" i="40"/>
  <c r="V139" i="40"/>
  <c r="V138" i="40"/>
  <c r="F134" i="40"/>
  <c r="V133" i="40"/>
  <c r="V132" i="40"/>
  <c r="V131" i="40"/>
  <c r="V130" i="40"/>
  <c r="V129" i="40"/>
  <c r="F126" i="40"/>
  <c r="V125" i="40"/>
  <c r="V124" i="40"/>
  <c r="V123" i="40"/>
  <c r="V122" i="40"/>
  <c r="V121" i="40"/>
  <c r="V120" i="40"/>
  <c r="V119" i="40"/>
  <c r="V118" i="40"/>
  <c r="V117" i="40"/>
  <c r="F114" i="40"/>
  <c r="V113" i="40"/>
  <c r="V112" i="40"/>
  <c r="V111" i="40"/>
  <c r="V110" i="40"/>
  <c r="V109" i="40"/>
  <c r="V108" i="40"/>
  <c r="V107" i="40"/>
  <c r="V106" i="40"/>
  <c r="V105" i="40"/>
  <c r="V104" i="40"/>
  <c r="V103" i="40"/>
  <c r="V102" i="40"/>
  <c r="V101" i="40"/>
  <c r="V100" i="40"/>
  <c r="V99" i="40"/>
  <c r="V98" i="40"/>
  <c r="V97" i="40"/>
  <c r="V96" i="40"/>
  <c r="V95" i="40"/>
  <c r="H95" i="40"/>
  <c r="V94" i="40"/>
  <c r="H94" i="40"/>
  <c r="V93" i="40"/>
  <c r="V92" i="40"/>
  <c r="V91" i="40"/>
  <c r="V90" i="40"/>
  <c r="F86" i="40"/>
  <c r="V85" i="40"/>
  <c r="V84" i="40"/>
  <c r="V83" i="40"/>
  <c r="V82" i="40"/>
  <c r="V81" i="40"/>
  <c r="V80" i="40"/>
  <c r="V79" i="40"/>
  <c r="V78" i="40"/>
  <c r="V77" i="40"/>
  <c r="V76" i="40"/>
  <c r="F73" i="40"/>
  <c r="V72" i="40"/>
  <c r="V71" i="40"/>
  <c r="V70" i="40"/>
  <c r="V69" i="40"/>
  <c r="V68" i="40"/>
  <c r="V67" i="40"/>
  <c r="V66" i="40"/>
  <c r="V65" i="40"/>
  <c r="V64" i="40"/>
  <c r="V63" i="40"/>
  <c r="V62" i="40"/>
  <c r="V61" i="40"/>
  <c r="V60" i="40"/>
  <c r="V59" i="40"/>
  <c r="V58" i="40"/>
  <c r="V57" i="40"/>
  <c r="V56" i="40"/>
  <c r="V55" i="40"/>
  <c r="F52" i="40"/>
  <c r="V51" i="40"/>
  <c r="V50" i="40"/>
  <c r="V49" i="40"/>
  <c r="V48" i="40"/>
  <c r="V47" i="40"/>
  <c r="V46" i="40"/>
  <c r="V45" i="40"/>
  <c r="V44" i="40"/>
  <c r="V43" i="40"/>
  <c r="V42" i="40"/>
  <c r="V41" i="40"/>
  <c r="V40" i="40"/>
  <c r="V39" i="40"/>
  <c r="V38" i="40"/>
  <c r="V37" i="40"/>
  <c r="V36" i="40"/>
  <c r="V35" i="40"/>
  <c r="V34" i="40"/>
  <c r="V32" i="40"/>
  <c r="V31" i="40"/>
  <c r="V30" i="40"/>
  <c r="V29" i="40"/>
  <c r="V28" i="40"/>
  <c r="V27" i="40"/>
  <c r="V26" i="40"/>
  <c r="V25" i="40"/>
  <c r="V24" i="40"/>
  <c r="V23" i="40"/>
  <c r="V22" i="40"/>
  <c r="V21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F138" i="39"/>
  <c r="V137" i="39"/>
  <c r="V136" i="39"/>
  <c r="V135" i="39"/>
  <c r="V134" i="39"/>
  <c r="V133" i="39"/>
  <c r="V132" i="39"/>
  <c r="V131" i="39"/>
  <c r="V130" i="39"/>
  <c r="V129" i="39"/>
  <c r="V128" i="39"/>
  <c r="V127" i="39"/>
  <c r="V126" i="39"/>
  <c r="F123" i="39"/>
  <c r="V122" i="39"/>
  <c r="V121" i="39"/>
  <c r="V120" i="39"/>
  <c r="F116" i="39"/>
  <c r="V115" i="39"/>
  <c r="V114" i="39"/>
  <c r="V113" i="39"/>
  <c r="V112" i="39"/>
  <c r="V111" i="39"/>
  <c r="F108" i="39"/>
  <c r="V107" i="39"/>
  <c r="V106" i="39"/>
  <c r="V105" i="39"/>
  <c r="V104" i="39"/>
  <c r="V103" i="39"/>
  <c r="V102" i="39"/>
  <c r="V101" i="39"/>
  <c r="V100" i="39"/>
  <c r="V99" i="39"/>
  <c r="F96" i="39"/>
  <c r="V95" i="39"/>
  <c r="V94" i="39"/>
  <c r="V93" i="39"/>
  <c r="V92" i="39"/>
  <c r="V91" i="39"/>
  <c r="V90" i="39"/>
  <c r="V89" i="39"/>
  <c r="V88" i="39"/>
  <c r="V87" i="39"/>
  <c r="V86" i="39"/>
  <c r="V85" i="39"/>
  <c r="V84" i="39"/>
  <c r="V83" i="39"/>
  <c r="V82" i="39"/>
  <c r="V81" i="39"/>
  <c r="V80" i="39"/>
  <c r="V79" i="39"/>
  <c r="V78" i="39"/>
  <c r="H78" i="39"/>
  <c r="V77" i="39"/>
  <c r="H77" i="39"/>
  <c r="V76" i="39"/>
  <c r="V75" i="39"/>
  <c r="V74" i="39"/>
  <c r="F70" i="39"/>
  <c r="V69" i="39"/>
  <c r="V68" i="39"/>
  <c r="V67" i="39"/>
  <c r="V66" i="39"/>
  <c r="V65" i="39"/>
  <c r="V64" i="39"/>
  <c r="V63" i="39"/>
  <c r="V62" i="39"/>
  <c r="V61" i="39"/>
  <c r="F58" i="39"/>
  <c r="V57" i="39"/>
  <c r="V56" i="39"/>
  <c r="V55" i="39"/>
  <c r="V54" i="39"/>
  <c r="V53" i="39"/>
  <c r="V52" i="39"/>
  <c r="V51" i="39"/>
  <c r="V50" i="39"/>
  <c r="V49" i="39"/>
  <c r="V48" i="39"/>
  <c r="V47" i="39"/>
  <c r="V46" i="39"/>
  <c r="V45" i="39"/>
  <c r="V44" i="39"/>
  <c r="V43" i="39"/>
  <c r="V42" i="39"/>
  <c r="V41" i="39"/>
  <c r="F38" i="39"/>
  <c r="V37" i="39"/>
  <c r="V36" i="39"/>
  <c r="V35" i="39"/>
  <c r="V34" i="39"/>
  <c r="V33" i="39"/>
  <c r="V32" i="39"/>
  <c r="V31" i="39"/>
  <c r="V30" i="39"/>
  <c r="V29" i="39"/>
  <c r="V28" i="39"/>
  <c r="V26" i="39"/>
  <c r="V25" i="39"/>
  <c r="V24" i="39"/>
  <c r="V23" i="39"/>
  <c r="V22" i="39"/>
  <c r="V21" i="39"/>
  <c r="V20" i="39"/>
  <c r="V19" i="39"/>
  <c r="V18" i="39"/>
  <c r="V17" i="39"/>
  <c r="V16" i="39"/>
  <c r="V15" i="39"/>
  <c r="V14" i="39"/>
  <c r="V13" i="39"/>
  <c r="V12" i="39"/>
  <c r="V11" i="39"/>
  <c r="V10" i="39"/>
  <c r="V9" i="39"/>
  <c r="V8" i="39"/>
  <c r="F146" i="38"/>
  <c r="V145" i="38"/>
  <c r="V144" i="38"/>
  <c r="V143" i="38"/>
  <c r="V142" i="38"/>
  <c r="V141" i="38"/>
  <c r="V140" i="38"/>
  <c r="V139" i="38"/>
  <c r="V138" i="38"/>
  <c r="V137" i="38"/>
  <c r="V136" i="38"/>
  <c r="F133" i="38"/>
  <c r="V132" i="38"/>
  <c r="V131" i="38"/>
  <c r="V130" i="38"/>
  <c r="F126" i="38"/>
  <c r="V125" i="38"/>
  <c r="V124" i="38"/>
  <c r="V123" i="38"/>
  <c r="V122" i="38"/>
  <c r="V121" i="38"/>
  <c r="F118" i="38"/>
  <c r="V117" i="38"/>
  <c r="V116" i="38"/>
  <c r="V115" i="38"/>
  <c r="V114" i="38"/>
  <c r="V113" i="38"/>
  <c r="V112" i="38"/>
  <c r="V111" i="38"/>
  <c r="V110" i="38"/>
  <c r="V109" i="38"/>
  <c r="F106" i="38"/>
  <c r="V105" i="38"/>
  <c r="V104" i="38"/>
  <c r="V103" i="38"/>
  <c r="V102" i="38"/>
  <c r="V101" i="38"/>
  <c r="V100" i="38"/>
  <c r="V99" i="38"/>
  <c r="V98" i="38"/>
  <c r="V97" i="38"/>
  <c r="V96" i="38"/>
  <c r="V95" i="38"/>
  <c r="V94" i="38"/>
  <c r="V93" i="38"/>
  <c r="V92" i="38"/>
  <c r="V91" i="38"/>
  <c r="V90" i="38"/>
  <c r="V89" i="38"/>
  <c r="V88" i="38"/>
  <c r="H88" i="38"/>
  <c r="V87" i="38"/>
  <c r="H87" i="38"/>
  <c r="V86" i="38"/>
  <c r="V85" i="38"/>
  <c r="V84" i="38"/>
  <c r="V83" i="38"/>
  <c r="F79" i="38"/>
  <c r="V78" i="38"/>
  <c r="V77" i="38"/>
  <c r="V76" i="38"/>
  <c r="V75" i="38"/>
  <c r="V74" i="38"/>
  <c r="V73" i="38"/>
  <c r="V72" i="38"/>
  <c r="V71" i="38"/>
  <c r="F68" i="38"/>
  <c r="V67" i="38"/>
  <c r="V66" i="38"/>
  <c r="V65" i="38"/>
  <c r="V64" i="38"/>
  <c r="V63" i="38"/>
  <c r="V62" i="38"/>
  <c r="V61" i="38"/>
  <c r="V60" i="38"/>
  <c r="V59" i="38"/>
  <c r="V58" i="38"/>
  <c r="V57" i="38"/>
  <c r="V56" i="38"/>
  <c r="V55" i="38"/>
  <c r="V54" i="38"/>
  <c r="V53" i="38"/>
  <c r="V52" i="38"/>
  <c r="V51" i="38"/>
  <c r="V50" i="38"/>
  <c r="F47" i="38"/>
  <c r="V46" i="38"/>
  <c r="V45" i="38"/>
  <c r="V44" i="38"/>
  <c r="V43" i="38"/>
  <c r="V42" i="38"/>
  <c r="V41" i="38"/>
  <c r="V40" i="38"/>
  <c r="V39" i="38"/>
  <c r="V38" i="38"/>
  <c r="V37" i="38"/>
  <c r="V36" i="38"/>
  <c r="V35" i="38"/>
  <c r="V34" i="38"/>
  <c r="V33" i="38"/>
  <c r="V32" i="38"/>
  <c r="V31" i="38"/>
  <c r="V30" i="38"/>
  <c r="V29" i="38"/>
  <c r="V27" i="38"/>
  <c r="V26" i="38"/>
  <c r="V25" i="38"/>
  <c r="V24" i="38"/>
  <c r="V23" i="38"/>
  <c r="V22" i="38"/>
  <c r="V21" i="38"/>
  <c r="V20" i="38"/>
  <c r="V19" i="38"/>
  <c r="V18" i="38"/>
  <c r="V17" i="38"/>
  <c r="V16" i="38"/>
  <c r="V15" i="38"/>
  <c r="V14" i="38"/>
  <c r="V13" i="38"/>
  <c r="V12" i="38"/>
  <c r="V11" i="38"/>
  <c r="V10" i="38"/>
  <c r="V9" i="38"/>
  <c r="V8" i="38"/>
  <c r="F151" i="37"/>
  <c r="V150" i="37"/>
  <c r="V149" i="37"/>
  <c r="V148" i="37"/>
  <c r="V147" i="37"/>
  <c r="V146" i="37"/>
  <c r="V145" i="37"/>
  <c r="V144" i="37"/>
  <c r="V143" i="37"/>
  <c r="V142" i="37"/>
  <c r="V141" i="37"/>
  <c r="V140" i="37"/>
  <c r="F137" i="37"/>
  <c r="V136" i="37"/>
  <c r="V135" i="37"/>
  <c r="V134" i="37"/>
  <c r="F130" i="37"/>
  <c r="V129" i="37"/>
  <c r="V128" i="37"/>
  <c r="V127" i="37"/>
  <c r="V126" i="37"/>
  <c r="V125" i="37"/>
  <c r="F122" i="37"/>
  <c r="V121" i="37"/>
  <c r="V120" i="37"/>
  <c r="V119" i="37"/>
  <c r="V118" i="37"/>
  <c r="V117" i="37"/>
  <c r="V116" i="37"/>
  <c r="V115" i="37"/>
  <c r="V114" i="37"/>
  <c r="V113" i="37"/>
  <c r="F110" i="37"/>
  <c r="V109" i="37"/>
  <c r="V108" i="37"/>
  <c r="V107" i="37"/>
  <c r="V106" i="37"/>
  <c r="V105" i="37"/>
  <c r="V104" i="37"/>
  <c r="V103" i="37"/>
  <c r="V102" i="37"/>
  <c r="V101" i="37"/>
  <c r="V100" i="37"/>
  <c r="V99" i="37"/>
  <c r="V98" i="37"/>
  <c r="V97" i="37"/>
  <c r="V96" i="37"/>
  <c r="V95" i="37"/>
  <c r="V94" i="37"/>
  <c r="V93" i="37"/>
  <c r="V92" i="37"/>
  <c r="V91" i="37"/>
  <c r="H91" i="37"/>
  <c r="V90" i="37"/>
  <c r="H90" i="37"/>
  <c r="V89" i="37"/>
  <c r="V88" i="37"/>
  <c r="V87" i="37"/>
  <c r="V86" i="37"/>
  <c r="F82" i="37"/>
  <c r="V81" i="37"/>
  <c r="V80" i="37"/>
  <c r="V79" i="37"/>
  <c r="V78" i="37"/>
  <c r="V77" i="37"/>
  <c r="V76" i="37"/>
  <c r="V75" i="37"/>
  <c r="V74" i="37"/>
  <c r="V73" i="37"/>
  <c r="V72" i="37"/>
  <c r="V71" i="37"/>
  <c r="F68" i="37"/>
  <c r="V67" i="37"/>
  <c r="V66" i="37"/>
  <c r="V65" i="37"/>
  <c r="V64" i="37"/>
  <c r="V63" i="37"/>
  <c r="V62" i="37"/>
  <c r="V61" i="37"/>
  <c r="V60" i="37"/>
  <c r="V59" i="37"/>
  <c r="V58" i="37"/>
  <c r="V57" i="37"/>
  <c r="V56" i="37"/>
  <c r="V55" i="37"/>
  <c r="V54" i="37"/>
  <c r="V53" i="37"/>
  <c r="V52" i="37"/>
  <c r="V51" i="37"/>
  <c r="V50" i="37"/>
  <c r="V49" i="37"/>
  <c r="F46" i="37"/>
  <c r="V45" i="37"/>
  <c r="V44" i="37"/>
  <c r="V43" i="37"/>
  <c r="V42" i="37"/>
  <c r="V41" i="37"/>
  <c r="V40" i="37"/>
  <c r="V39" i="37"/>
  <c r="V38" i="37"/>
  <c r="V37" i="37"/>
  <c r="V36" i="37"/>
  <c r="V34" i="37"/>
  <c r="V33" i="37"/>
  <c r="V32" i="37"/>
  <c r="V31" i="37"/>
  <c r="V30" i="37"/>
  <c r="V29" i="37"/>
  <c r="V28" i="37"/>
  <c r="V27" i="37"/>
  <c r="V26" i="37"/>
  <c r="V25" i="37"/>
  <c r="V24" i="37"/>
  <c r="V23" i="37"/>
  <c r="V22" i="37"/>
  <c r="V21" i="37"/>
  <c r="V20" i="37"/>
  <c r="V19" i="37"/>
  <c r="V18" i="37"/>
  <c r="V17" i="37"/>
  <c r="V16" i="37"/>
  <c r="V15" i="37"/>
  <c r="V14" i="37"/>
  <c r="V13" i="37"/>
  <c r="V12" i="37"/>
  <c r="V11" i="37"/>
  <c r="V10" i="37"/>
  <c r="V9" i="37"/>
  <c r="V8" i="37"/>
  <c r="F147" i="36"/>
  <c r="V146" i="36"/>
  <c r="V145" i="36"/>
  <c r="V144" i="36"/>
  <c r="V143" i="36"/>
  <c r="V142" i="36"/>
  <c r="V141" i="36"/>
  <c r="V140" i="36"/>
  <c r="V139" i="36"/>
  <c r="V138" i="36"/>
  <c r="V137" i="36"/>
  <c r="V136" i="36"/>
  <c r="F133" i="36"/>
  <c r="V132" i="36"/>
  <c r="V131" i="36"/>
  <c r="V130" i="36"/>
  <c r="F126" i="36"/>
  <c r="V125" i="36"/>
  <c r="V124" i="36"/>
  <c r="V123" i="36"/>
  <c r="V122" i="36"/>
  <c r="V121" i="36"/>
  <c r="F118" i="36"/>
  <c r="V117" i="36"/>
  <c r="V116" i="36"/>
  <c r="V115" i="36"/>
  <c r="V114" i="36"/>
  <c r="V113" i="36"/>
  <c r="V112" i="36"/>
  <c r="V111" i="36"/>
  <c r="V110" i="36"/>
  <c r="V109" i="36"/>
  <c r="F106" i="36"/>
  <c r="V105" i="36"/>
  <c r="V104" i="36"/>
  <c r="V103" i="36"/>
  <c r="V102" i="36"/>
  <c r="V101" i="36"/>
  <c r="V100" i="36"/>
  <c r="V99" i="36"/>
  <c r="V98" i="36"/>
  <c r="V97" i="36"/>
  <c r="V96" i="36"/>
  <c r="V95" i="36"/>
  <c r="V94" i="36"/>
  <c r="V93" i="36"/>
  <c r="V92" i="36"/>
  <c r="V91" i="36"/>
  <c r="V90" i="36"/>
  <c r="V89" i="36"/>
  <c r="V88" i="36"/>
  <c r="H88" i="36"/>
  <c r="V87" i="36"/>
  <c r="H87" i="36"/>
  <c r="V86" i="36"/>
  <c r="V85" i="36"/>
  <c r="V84" i="36"/>
  <c r="V83" i="36"/>
  <c r="F79" i="36"/>
  <c r="V78" i="36"/>
  <c r="V77" i="36"/>
  <c r="V76" i="36"/>
  <c r="V75" i="36"/>
  <c r="V74" i="36"/>
  <c r="V73" i="36"/>
  <c r="V72" i="36"/>
  <c r="V71" i="36"/>
  <c r="V70" i="36"/>
  <c r="F67" i="36"/>
  <c r="V66" i="36"/>
  <c r="V65" i="36"/>
  <c r="V64" i="36"/>
  <c r="V63" i="36"/>
  <c r="V62" i="36"/>
  <c r="V61" i="36"/>
  <c r="V60" i="36"/>
  <c r="V59" i="36"/>
  <c r="V58" i="36"/>
  <c r="V57" i="36"/>
  <c r="V56" i="36"/>
  <c r="V55" i="36"/>
  <c r="V54" i="36"/>
  <c r="V53" i="36"/>
  <c r="V52" i="36"/>
  <c r="V51" i="36"/>
  <c r="V50" i="36"/>
  <c r="F47" i="36"/>
  <c r="V46" i="36"/>
  <c r="V45" i="36"/>
  <c r="V44" i="36"/>
  <c r="V43" i="36"/>
  <c r="V42" i="36"/>
  <c r="V41" i="36"/>
  <c r="V40" i="36"/>
  <c r="V39" i="36"/>
  <c r="V38" i="36"/>
  <c r="V37" i="36"/>
  <c r="V36" i="36"/>
  <c r="V35" i="36"/>
  <c r="V34" i="36"/>
  <c r="V33" i="36"/>
  <c r="V32" i="36"/>
  <c r="V31" i="36"/>
  <c r="V30" i="36"/>
  <c r="V29" i="36"/>
  <c r="V27" i="36"/>
  <c r="V26" i="36"/>
  <c r="V25" i="36"/>
  <c r="V24" i="36"/>
  <c r="V23" i="36"/>
  <c r="V22" i="36"/>
  <c r="V21" i="36"/>
  <c r="V20" i="36"/>
  <c r="V19" i="36"/>
  <c r="V18" i="36"/>
  <c r="V17" i="36"/>
  <c r="V16" i="36"/>
  <c r="V15" i="36"/>
  <c r="V14" i="36"/>
  <c r="V13" i="36"/>
  <c r="V12" i="36"/>
  <c r="V11" i="36"/>
  <c r="V10" i="36"/>
  <c r="V9" i="36"/>
  <c r="V8" i="36"/>
  <c r="F144" i="35"/>
  <c r="V143" i="35"/>
  <c r="V142" i="35"/>
  <c r="V141" i="35"/>
  <c r="V140" i="35"/>
  <c r="V139" i="35"/>
  <c r="V138" i="35"/>
  <c r="V137" i="35"/>
  <c r="V136" i="35"/>
  <c r="V135" i="35"/>
  <c r="V134" i="35"/>
  <c r="F131" i="35"/>
  <c r="V130" i="35"/>
  <c r="V129" i="35"/>
  <c r="V128" i="35"/>
  <c r="F124" i="35"/>
  <c r="V123" i="35"/>
  <c r="V122" i="35"/>
  <c r="V121" i="35"/>
  <c r="V120" i="35"/>
  <c r="V119" i="35"/>
  <c r="F116" i="35"/>
  <c r="V115" i="35"/>
  <c r="V114" i="35"/>
  <c r="V113" i="35"/>
  <c r="V112" i="35"/>
  <c r="V111" i="35"/>
  <c r="V110" i="35"/>
  <c r="V109" i="35"/>
  <c r="V108" i="35"/>
  <c r="V107" i="35"/>
  <c r="F104" i="35"/>
  <c r="V103" i="35"/>
  <c r="V102" i="35"/>
  <c r="V101" i="35"/>
  <c r="V100" i="35"/>
  <c r="V99" i="35"/>
  <c r="V98" i="35"/>
  <c r="V97" i="35"/>
  <c r="V96" i="35"/>
  <c r="V95" i="35"/>
  <c r="V94" i="35"/>
  <c r="V93" i="35"/>
  <c r="V92" i="35"/>
  <c r="V91" i="35"/>
  <c r="V90" i="35"/>
  <c r="V89" i="35"/>
  <c r="V88" i="35"/>
  <c r="V87" i="35"/>
  <c r="V86" i="35"/>
  <c r="V85" i="35"/>
  <c r="H85" i="35"/>
  <c r="V84" i="35"/>
  <c r="H84" i="35"/>
  <c r="V83" i="35"/>
  <c r="V82" i="35"/>
  <c r="V81" i="35"/>
  <c r="V80" i="35"/>
  <c r="F76" i="35"/>
  <c r="V75" i="35"/>
  <c r="V74" i="35"/>
  <c r="V73" i="35"/>
  <c r="V72" i="35"/>
  <c r="V71" i="35"/>
  <c r="V70" i="35"/>
  <c r="V69" i="35"/>
  <c r="V68" i="35"/>
  <c r="V67" i="35"/>
  <c r="F64" i="35"/>
  <c r="V63" i="35"/>
  <c r="V62" i="35"/>
  <c r="V61" i="35"/>
  <c r="V60" i="35"/>
  <c r="V59" i="35"/>
  <c r="V58" i="35"/>
  <c r="V57" i="35"/>
  <c r="V56" i="35"/>
  <c r="V55" i="35"/>
  <c r="V54" i="35"/>
  <c r="V53" i="35"/>
  <c r="V52" i="35"/>
  <c r="V51" i="35"/>
  <c r="V50" i="35"/>
  <c r="V49" i="35"/>
  <c r="F46" i="35"/>
  <c r="V45" i="35"/>
  <c r="V44" i="35"/>
  <c r="V43" i="35"/>
  <c r="V42" i="35"/>
  <c r="V41" i="35"/>
  <c r="V40" i="35"/>
  <c r="V39" i="35"/>
  <c r="V38" i="35"/>
  <c r="V37" i="35"/>
  <c r="V36" i="35"/>
  <c r="V35" i="35"/>
  <c r="V34" i="35"/>
  <c r="V33" i="35"/>
  <c r="V32" i="35"/>
  <c r="V31" i="35"/>
  <c r="V30" i="35"/>
  <c r="V29" i="35"/>
  <c r="V28" i="35"/>
  <c r="V26" i="35"/>
  <c r="V25" i="35"/>
  <c r="V24" i="35"/>
  <c r="V23" i="35"/>
  <c r="V22" i="35"/>
  <c r="V21" i="35"/>
  <c r="V20" i="35"/>
  <c r="V19" i="35"/>
  <c r="V18" i="35"/>
  <c r="V17" i="35"/>
  <c r="V16" i="35"/>
  <c r="V15" i="35"/>
  <c r="V14" i="35"/>
  <c r="V13" i="35"/>
  <c r="V12" i="35"/>
  <c r="V11" i="35"/>
  <c r="V10" i="35"/>
  <c r="V9" i="35"/>
  <c r="V8" i="35"/>
  <c r="F157" i="34"/>
  <c r="V156" i="34"/>
  <c r="V155" i="34"/>
  <c r="V154" i="34"/>
  <c r="V153" i="34"/>
  <c r="V152" i="34"/>
  <c r="V151" i="34"/>
  <c r="V150" i="34"/>
  <c r="V149" i="34"/>
  <c r="V148" i="34"/>
  <c r="V147" i="34"/>
  <c r="V146" i="34"/>
  <c r="V145" i="34"/>
  <c r="V144" i="34"/>
  <c r="F141" i="34"/>
  <c r="V140" i="34"/>
  <c r="V139" i="34"/>
  <c r="V138" i="34"/>
  <c r="F134" i="34"/>
  <c r="V133" i="34"/>
  <c r="V132" i="34"/>
  <c r="V131" i="34"/>
  <c r="V130" i="34"/>
  <c r="V129" i="34"/>
  <c r="F126" i="34"/>
  <c r="V125" i="34"/>
  <c r="V124" i="34"/>
  <c r="V123" i="34"/>
  <c r="V122" i="34"/>
  <c r="V121" i="34"/>
  <c r="V120" i="34"/>
  <c r="V119" i="34"/>
  <c r="V118" i="34"/>
  <c r="V117" i="34"/>
  <c r="F114" i="34"/>
  <c r="V113" i="34"/>
  <c r="V112" i="34"/>
  <c r="V111" i="34"/>
  <c r="V110" i="34"/>
  <c r="V109" i="34"/>
  <c r="V108" i="34"/>
  <c r="V107" i="34"/>
  <c r="V106" i="34"/>
  <c r="V105" i="34"/>
  <c r="V104" i="34"/>
  <c r="V103" i="34"/>
  <c r="V102" i="34"/>
  <c r="V101" i="34"/>
  <c r="V100" i="34"/>
  <c r="V99" i="34"/>
  <c r="V98" i="34"/>
  <c r="V97" i="34"/>
  <c r="V96" i="34"/>
  <c r="V95" i="34"/>
  <c r="H95" i="34"/>
  <c r="V94" i="34"/>
  <c r="H94" i="34"/>
  <c r="V93" i="34"/>
  <c r="V92" i="34"/>
  <c r="V91" i="34"/>
  <c r="V90" i="34"/>
  <c r="F86" i="34"/>
  <c r="V85" i="34"/>
  <c r="V84" i="34"/>
  <c r="V83" i="34"/>
  <c r="V82" i="34"/>
  <c r="V81" i="34"/>
  <c r="V80" i="34"/>
  <c r="V79" i="34"/>
  <c r="V78" i="34"/>
  <c r="V77" i="34"/>
  <c r="V76" i="34"/>
  <c r="V75" i="34"/>
  <c r="F72" i="34"/>
  <c r="V71" i="34"/>
  <c r="V70" i="34"/>
  <c r="V69" i="34"/>
  <c r="V68" i="34"/>
  <c r="V67" i="34"/>
  <c r="V66" i="34"/>
  <c r="V65" i="34"/>
  <c r="V64" i="34"/>
  <c r="V63" i="34"/>
  <c r="V62" i="34"/>
  <c r="V61" i="34"/>
  <c r="V60" i="34"/>
  <c r="V59" i="34"/>
  <c r="V58" i="34"/>
  <c r="V57" i="34"/>
  <c r="V56" i="34"/>
  <c r="V55" i="34"/>
  <c r="F52" i="34"/>
  <c r="V51" i="34"/>
  <c r="V50" i="34"/>
  <c r="V49" i="34"/>
  <c r="V48" i="34"/>
  <c r="V47" i="34"/>
  <c r="V46" i="34"/>
  <c r="V45" i="34"/>
  <c r="V44" i="34"/>
  <c r="V43" i="34"/>
  <c r="V42" i="34"/>
  <c r="V41" i="34"/>
  <c r="V40" i="34"/>
  <c r="V39" i="34"/>
  <c r="V38" i="34"/>
  <c r="V37" i="34"/>
  <c r="V36" i="34"/>
  <c r="V35" i="34"/>
  <c r="V33" i="34"/>
  <c r="V32" i="34"/>
  <c r="V31" i="34"/>
  <c r="V30" i="34"/>
  <c r="V29" i="34"/>
  <c r="V28" i="34"/>
  <c r="V27" i="34"/>
  <c r="V26" i="34"/>
  <c r="V25" i="34"/>
  <c r="V24" i="34"/>
  <c r="V23" i="34"/>
  <c r="V22" i="34"/>
  <c r="V21" i="34"/>
  <c r="V20" i="34"/>
  <c r="V19" i="34"/>
  <c r="V18" i="34"/>
  <c r="V17" i="34"/>
  <c r="V16" i="34"/>
  <c r="V15" i="34"/>
  <c r="V14" i="34"/>
  <c r="V13" i="34"/>
  <c r="V12" i="34"/>
  <c r="V11" i="34"/>
  <c r="V10" i="34"/>
  <c r="V9" i="34"/>
  <c r="V8" i="34"/>
  <c r="G14" i="46" l="1"/>
  <c r="V14" i="46" s="1"/>
  <c r="G34" i="46"/>
  <c r="V34" i="46" s="1"/>
  <c r="G21" i="46"/>
  <c r="V21" i="46" s="1"/>
  <c r="G28" i="46"/>
  <c r="V28" i="46" s="1"/>
  <c r="H43" i="45"/>
  <c r="H42" i="45"/>
  <c r="H44" i="45"/>
  <c r="V36" i="46" l="1"/>
  <c r="G36" i="46"/>
  <c r="V17" i="26"/>
  <c r="V150" i="26"/>
  <c r="V44" i="26"/>
  <c r="V45" i="26"/>
  <c r="V30" i="26"/>
  <c r="V97" i="26" l="1"/>
  <c r="H97" i="26" l="1"/>
  <c r="F55" i="42"/>
  <c r="F65" i="40"/>
  <c r="F30" i="42"/>
  <c r="F39" i="40"/>
  <c r="F11" i="42"/>
  <c r="F78" i="45"/>
  <c r="F37" i="42"/>
  <c r="F76" i="39"/>
  <c r="F103" i="42"/>
  <c r="F109" i="40"/>
  <c r="F63" i="42"/>
  <c r="F54" i="45"/>
  <c r="F44" i="42"/>
  <c r="F36" i="45"/>
  <c r="F35" i="42"/>
  <c r="F90" i="39"/>
  <c r="F116" i="42"/>
  <c r="F27" i="45"/>
  <c r="F94" i="42"/>
  <c r="F41" i="45"/>
  <c r="F38" i="42"/>
  <c r="F70" i="45"/>
  <c r="F124" i="41"/>
  <c r="F14" i="42"/>
  <c r="F23" i="43"/>
  <c r="F71" i="40"/>
  <c r="F8" i="43"/>
  <c r="F50" i="40"/>
  <c r="F141" i="42"/>
  <c r="F41" i="40"/>
  <c r="A6" i="42"/>
  <c r="F33" i="40"/>
  <c r="F41" i="42"/>
  <c r="F120" i="40"/>
  <c r="F79" i="42"/>
  <c r="F96" i="40"/>
  <c r="F26" i="42"/>
  <c r="F35" i="40"/>
  <c r="F52" i="42"/>
  <c r="F66" i="40"/>
  <c r="F100" i="42"/>
  <c r="F121" i="40"/>
  <c r="F66" i="42"/>
  <c r="F97" i="40"/>
  <c r="F56" i="42"/>
  <c r="F84" i="45"/>
  <c r="F73" i="42"/>
  <c r="F18" i="43"/>
  <c r="A6" i="40"/>
  <c r="F85" i="42"/>
  <c r="F140" i="40"/>
  <c r="F62" i="42"/>
  <c r="F78" i="40"/>
  <c r="F112" i="42"/>
  <c r="F139" i="40"/>
  <c r="F86" i="42"/>
  <c r="F145" i="40"/>
  <c r="F40" i="42"/>
  <c r="F111" i="40"/>
  <c r="F43" i="42"/>
  <c r="F58" i="40"/>
  <c r="F76" i="42"/>
  <c r="F98" i="40"/>
  <c r="F118" i="42"/>
  <c r="F23" i="40"/>
  <c r="F96" i="42"/>
  <c r="F117" i="40"/>
  <c r="F93" i="42"/>
  <c r="F102" i="40"/>
  <c r="F101" i="42"/>
  <c r="F19" i="40"/>
  <c r="F22" i="42"/>
  <c r="F27" i="40"/>
  <c r="F13" i="42"/>
  <c r="F149" i="40"/>
  <c r="F104" i="42"/>
  <c r="F23" i="45"/>
  <c r="F110" i="42"/>
  <c r="F147" i="42"/>
  <c r="F68" i="40"/>
  <c r="F142" i="42"/>
  <c r="F48" i="40"/>
  <c r="D2" i="42"/>
  <c r="F148" i="40"/>
  <c r="F9" i="42"/>
  <c r="F69" i="40"/>
  <c r="F149" i="37"/>
  <c r="F143" i="42"/>
  <c r="F51" i="40"/>
  <c r="F111" i="42"/>
  <c r="F131" i="40"/>
  <c r="F115" i="42"/>
  <c r="F118" i="40"/>
  <c r="F126" i="42"/>
  <c r="F13" i="40"/>
  <c r="F33" i="42"/>
  <c r="F42" i="40"/>
  <c r="F20" i="42"/>
  <c r="F26" i="40"/>
  <c r="F133" i="42"/>
  <c r="F38" i="45"/>
  <c r="F124" i="42"/>
  <c r="F31" i="39"/>
  <c r="F67" i="42"/>
  <c r="F79" i="40"/>
  <c r="F31" i="42"/>
  <c r="F40" i="45"/>
  <c r="F139" i="42"/>
  <c r="F74" i="45"/>
  <c r="F12" i="43"/>
  <c r="F18" i="45"/>
  <c r="F105" i="42"/>
  <c r="D2" i="45"/>
  <c r="F65" i="42"/>
  <c r="F37" i="45"/>
  <c r="F101" i="41"/>
  <c r="F138" i="43"/>
  <c r="F8" i="41"/>
  <c r="F29" i="45"/>
  <c r="F8" i="42"/>
  <c r="A6" i="45"/>
  <c r="F35" i="41"/>
  <c r="F140" i="43"/>
  <c r="F10" i="41"/>
  <c r="F43" i="43"/>
  <c r="F22" i="41"/>
  <c r="F86" i="43"/>
  <c r="F63" i="41"/>
  <c r="F78" i="43"/>
  <c r="F34" i="41"/>
  <c r="F83" i="43"/>
  <c r="A6" i="41"/>
  <c r="F25" i="43"/>
  <c r="F28" i="45"/>
  <c r="F32" i="42"/>
  <c r="F125" i="42"/>
  <c r="F146" i="40"/>
  <c r="F97" i="42"/>
  <c r="F62" i="45"/>
  <c r="F60" i="42"/>
  <c r="F68" i="45"/>
  <c r="F58" i="42"/>
  <c r="F115" i="39"/>
  <c r="H2" i="42"/>
  <c r="G2" i="40"/>
  <c r="F113" i="42"/>
  <c r="F73" i="45"/>
  <c r="F61" i="42"/>
  <c r="F14" i="45"/>
  <c r="F108" i="41"/>
  <c r="F71" i="45"/>
  <c r="F34" i="42"/>
  <c r="F30" i="45"/>
  <c r="F117" i="42"/>
  <c r="F16" i="45"/>
  <c r="F109" i="41"/>
  <c r="F76" i="43"/>
  <c r="F26" i="41"/>
  <c r="F46" i="42"/>
  <c r="F59" i="40"/>
  <c r="F19" i="42"/>
  <c r="F25" i="45"/>
  <c r="F114" i="42"/>
  <c r="F46" i="45"/>
  <c r="F10" i="42"/>
  <c r="A6" i="39"/>
  <c r="F21" i="42"/>
  <c r="F18" i="40"/>
  <c r="F138" i="42"/>
  <c r="F15" i="45"/>
  <c r="F95" i="42"/>
  <c r="F20" i="45"/>
  <c r="F74" i="41"/>
  <c r="F60" i="45"/>
  <c r="F53" i="42"/>
  <c r="F67" i="45"/>
  <c r="F24" i="42"/>
  <c r="F22" i="45"/>
  <c r="F75" i="41"/>
  <c r="F131" i="43"/>
  <c r="F47" i="41"/>
  <c r="F51" i="45"/>
  <c r="F54" i="42"/>
  <c r="F19" i="45"/>
  <c r="F28" i="42"/>
  <c r="F84" i="43"/>
  <c r="F50" i="41"/>
  <c r="F104" i="43"/>
  <c r="F31" i="45"/>
  <c r="F98" i="42"/>
  <c r="F63" i="45"/>
  <c r="F64" i="42"/>
  <c r="F77" i="45"/>
  <c r="F25" i="42"/>
  <c r="F24" i="45"/>
  <c r="F99" i="41"/>
  <c r="F103" i="39"/>
  <c r="F83" i="45"/>
  <c r="F68" i="42"/>
  <c r="F55" i="45"/>
  <c r="F47" i="42"/>
  <c r="F52" i="45"/>
  <c r="F12" i="42"/>
  <c r="G2" i="45"/>
  <c r="F79" i="41"/>
  <c r="F9" i="45"/>
  <c r="F74" i="42"/>
  <c r="F45" i="45"/>
  <c r="F42" i="42"/>
  <c r="H2" i="45"/>
  <c r="F83" i="41"/>
  <c r="F121" i="43"/>
  <c r="F117" i="41"/>
  <c r="F2" i="45"/>
  <c r="F73" i="41"/>
  <c r="F8" i="45"/>
  <c r="F67" i="41"/>
  <c r="F123" i="43"/>
  <c r="F121" i="41"/>
  <c r="F24" i="43"/>
  <c r="F20" i="41"/>
  <c r="F102" i="41"/>
  <c r="F62" i="41"/>
  <c r="F83" i="40"/>
  <c r="F73" i="37"/>
  <c r="F26" i="39"/>
  <c r="F130" i="36"/>
  <c r="F11" i="39"/>
  <c r="F136" i="39"/>
  <c r="F15" i="37"/>
  <c r="F104" i="39"/>
  <c r="F49" i="37"/>
  <c r="F65" i="39"/>
  <c r="H2" i="40"/>
  <c r="F98" i="43"/>
  <c r="F80" i="41"/>
  <c r="F105" i="43"/>
  <c r="F48" i="41"/>
  <c r="F112" i="43"/>
  <c r="D2" i="41"/>
  <c r="F42" i="43"/>
  <c r="F92" i="40"/>
  <c r="F114" i="43"/>
  <c r="F90" i="41"/>
  <c r="F44" i="43"/>
  <c r="F45" i="41"/>
  <c r="F52" i="43"/>
  <c r="F93" i="40"/>
  <c r="F50" i="43"/>
  <c r="F110" i="40"/>
  <c r="F75" i="43"/>
  <c r="F110" i="41"/>
  <c r="F67" i="43"/>
  <c r="F78" i="41"/>
  <c r="F54" i="43"/>
  <c r="F119" i="40"/>
  <c r="F87" i="42"/>
  <c r="F34" i="43"/>
  <c r="F69" i="45"/>
  <c r="F17" i="42"/>
  <c r="F26" i="45"/>
  <c r="G2" i="42"/>
  <c r="F144" i="43"/>
  <c r="F27" i="41"/>
  <c r="F99" i="43"/>
  <c r="F41" i="41"/>
  <c r="F13" i="45"/>
  <c r="F94" i="41"/>
  <c r="F85" i="43"/>
  <c r="F54" i="41"/>
  <c r="F101" i="43"/>
  <c r="F44" i="41"/>
  <c r="F39" i="43"/>
  <c r="F32" i="41"/>
  <c r="F136" i="43"/>
  <c r="F33" i="41"/>
  <c r="F113" i="43"/>
  <c r="F95" i="41"/>
  <c r="F40" i="43"/>
  <c r="F36" i="41"/>
  <c r="F65" i="43"/>
  <c r="F11" i="45"/>
  <c r="F68" i="41"/>
  <c r="F39" i="45"/>
  <c r="F122" i="41"/>
  <c r="F109" i="43"/>
  <c r="F89" i="41"/>
  <c r="F122" i="43"/>
  <c r="F92" i="41"/>
  <c r="F47" i="45"/>
  <c r="F123" i="41"/>
  <c r="F10" i="45"/>
  <c r="F88" i="41"/>
  <c r="F90" i="43"/>
  <c r="F61" i="41"/>
  <c r="F96" i="43"/>
  <c r="F56" i="41"/>
  <c r="F142" i="43"/>
  <c r="F15" i="41"/>
  <c r="F132" i="43"/>
  <c r="G2" i="41"/>
  <c r="F102" i="43"/>
  <c r="F65" i="41"/>
  <c r="F72" i="43"/>
  <c r="F91" i="41"/>
  <c r="F95" i="43"/>
  <c r="F31" i="41"/>
  <c r="F31" i="43"/>
  <c r="F18" i="41"/>
  <c r="F73" i="43"/>
  <c r="F93" i="41"/>
  <c r="H2" i="43"/>
  <c r="F130" i="43"/>
  <c r="F43" i="41"/>
  <c r="F145" i="43"/>
  <c r="F2" i="41"/>
  <c r="F27" i="43"/>
  <c r="F11" i="41"/>
  <c r="F103" i="43"/>
  <c r="F120" i="41"/>
  <c r="F83" i="38"/>
  <c r="F146" i="43"/>
  <c r="F24" i="41"/>
  <c r="F141" i="43"/>
  <c r="F12" i="41"/>
  <c r="F124" i="43"/>
  <c r="F100" i="41"/>
  <c r="F89" i="43"/>
  <c r="F114" i="41"/>
  <c r="F110" i="43"/>
  <c r="F51" i="41"/>
  <c r="F91" i="43"/>
  <c r="F28" i="41"/>
  <c r="F93" i="43"/>
  <c r="F116" i="41"/>
  <c r="F14" i="43"/>
  <c r="F45" i="40"/>
  <c r="F92" i="43"/>
  <c r="F52" i="41"/>
  <c r="F32" i="43"/>
  <c r="F21" i="41"/>
  <c r="F15" i="43"/>
  <c r="F49" i="40"/>
  <c r="F28" i="43"/>
  <c r="F151" i="40"/>
  <c r="F85" i="45"/>
  <c r="F12" i="45"/>
  <c r="F68" i="39"/>
  <c r="F44" i="36"/>
  <c r="F92" i="38"/>
  <c r="F115" i="36"/>
  <c r="F51" i="38"/>
  <c r="G2" i="39"/>
  <c r="F71" i="37"/>
  <c r="F21" i="38"/>
  <c r="F54" i="36"/>
  <c r="D2" i="38"/>
  <c r="F16" i="39"/>
  <c r="G2" i="43"/>
  <c r="F138" i="40"/>
  <c r="F30" i="43"/>
  <c r="F81" i="40"/>
  <c r="F84" i="42"/>
  <c r="F133" i="40"/>
  <c r="F102" i="42"/>
  <c r="F124" i="40"/>
  <c r="F9" i="43"/>
  <c r="F56" i="40"/>
  <c r="F46" i="43"/>
  <c r="F29" i="40"/>
  <c r="F106" i="42"/>
  <c r="F129" i="40"/>
  <c r="F16" i="42"/>
  <c r="F153" i="40"/>
  <c r="F131" i="42"/>
  <c r="F100" i="40"/>
  <c r="F146" i="42"/>
  <c r="F64" i="40"/>
  <c r="F18" i="42"/>
  <c r="F24" i="40"/>
  <c r="F23" i="42"/>
  <c r="F45" i="43"/>
  <c r="F139" i="43"/>
  <c r="H2" i="41"/>
  <c r="F111" i="43"/>
  <c r="F81" i="41"/>
  <c r="F62" i="43"/>
  <c r="F46" i="41"/>
  <c r="F19" i="43"/>
  <c r="F132" i="40"/>
  <c r="F100" i="43"/>
  <c r="F119" i="41"/>
  <c r="F74" i="43"/>
  <c r="F103" i="41"/>
  <c r="F20" i="43"/>
  <c r="F144" i="40"/>
  <c r="F21" i="43"/>
  <c r="F34" i="40"/>
  <c r="F38" i="43"/>
  <c r="F91" i="40"/>
  <c r="F11" i="43"/>
  <c r="F40" i="40"/>
  <c r="F33" i="43"/>
  <c r="F2" i="40"/>
  <c r="F144" i="42"/>
  <c r="F35" i="43"/>
  <c r="F29" i="41"/>
  <c r="F115" i="43"/>
  <c r="F13" i="41"/>
  <c r="F10" i="43"/>
  <c r="F37" i="40"/>
  <c r="F13" i="43"/>
  <c r="F60" i="40"/>
  <c r="F125" i="43"/>
  <c r="F14" i="41"/>
  <c r="F97" i="43"/>
  <c r="F118" i="41"/>
  <c r="F57" i="43"/>
  <c r="F84" i="40"/>
  <c r="F55" i="43"/>
  <c r="F36" i="40"/>
  <c r="F59" i="43"/>
  <c r="F37" i="41"/>
  <c r="F22" i="43"/>
  <c r="F90" i="40"/>
  <c r="D2" i="43"/>
  <c r="F38" i="40"/>
  <c r="F77" i="42"/>
  <c r="F72" i="40"/>
  <c r="F16" i="43"/>
  <c r="F130" i="40"/>
  <c r="F41" i="43"/>
  <c r="F103" i="40"/>
  <c r="F78" i="42"/>
  <c r="F77" i="40"/>
  <c r="F59" i="42"/>
  <c r="F71" i="43"/>
  <c r="F82" i="41"/>
  <c r="F63" i="43"/>
  <c r="F49" i="41"/>
  <c r="F37" i="43"/>
  <c r="F99" i="40"/>
  <c r="F45" i="42"/>
  <c r="F123" i="40"/>
  <c r="F14" i="38"/>
  <c r="F64" i="43"/>
  <c r="F53" i="41"/>
  <c r="F56" i="43"/>
  <c r="F23" i="41"/>
  <c r="F2" i="43"/>
  <c r="F63" i="40"/>
  <c r="F132" i="42"/>
  <c r="F104" i="40"/>
  <c r="F36" i="43"/>
  <c r="F82" i="40"/>
  <c r="F58" i="43"/>
  <c r="F122" i="40"/>
  <c r="F36" i="42"/>
  <c r="F108" i="40"/>
  <c r="F75" i="42"/>
  <c r="F105" i="40"/>
  <c r="F51" i="43"/>
  <c r="F32" i="40"/>
  <c r="A6" i="43"/>
  <c r="F25" i="40"/>
  <c r="F92" i="42"/>
  <c r="F112" i="40"/>
  <c r="F137" i="42"/>
  <c r="F137" i="43"/>
  <c r="F66" i="43"/>
  <c r="F53" i="43"/>
  <c r="F139" i="38"/>
  <c r="F19" i="36"/>
  <c r="F86" i="37"/>
  <c r="F76" i="40"/>
  <c r="F81" i="37"/>
  <c r="F38" i="38"/>
  <c r="F96" i="36"/>
  <c r="F24" i="38"/>
  <c r="F34" i="35"/>
  <c r="F10" i="38"/>
  <c r="F140" i="38"/>
  <c r="F64" i="36"/>
  <c r="F113" i="34"/>
  <c r="F89" i="39"/>
  <c r="F123" i="42"/>
  <c r="F13" i="39"/>
  <c r="F41" i="38"/>
  <c r="F96" i="37"/>
  <c r="F62" i="36"/>
  <c r="F8" i="36"/>
  <c r="F54" i="37"/>
  <c r="F55" i="39"/>
  <c r="F114" i="37"/>
  <c r="F32" i="39"/>
  <c r="F22" i="40"/>
  <c r="F146" i="37"/>
  <c r="F111" i="35"/>
  <c r="F89" i="38"/>
  <c r="F75" i="39"/>
  <c r="F99" i="37"/>
  <c r="F120" i="39"/>
  <c r="F62" i="37"/>
  <c r="F66" i="38"/>
  <c r="F146" i="36"/>
  <c r="F2" i="42"/>
  <c r="F60" i="43"/>
  <c r="E2" i="43"/>
  <c r="F140" i="42"/>
  <c r="F58" i="38"/>
  <c r="F15" i="40"/>
  <c r="F144" i="37"/>
  <c r="F28" i="40"/>
  <c r="F136" i="37"/>
  <c r="F96" i="38"/>
  <c r="F106" i="40"/>
  <c r="F134" i="37"/>
  <c r="F43" i="40"/>
  <c r="F77" i="37"/>
  <c r="F61" i="38"/>
  <c r="F124" i="36"/>
  <c r="A6" i="34"/>
  <c r="F112" i="39"/>
  <c r="F53" i="37"/>
  <c r="F13" i="38"/>
  <c r="F22" i="36"/>
  <c r="F111" i="38"/>
  <c r="F8" i="39"/>
  <c r="F28" i="37"/>
  <c r="F17" i="40"/>
  <c r="F38" i="37"/>
  <c r="F41" i="39"/>
  <c r="F98" i="37"/>
  <c r="F127" i="39"/>
  <c r="F20" i="40"/>
  <c r="F142" i="37"/>
  <c r="F91" i="35"/>
  <c r="F53" i="45"/>
  <c r="F77" i="43"/>
  <c r="F117" i="43"/>
  <c r="F44" i="39"/>
  <c r="F60" i="36"/>
  <c r="F36" i="38"/>
  <c r="F37" i="36"/>
  <c r="F109" i="38"/>
  <c r="F35" i="38"/>
  <c r="F136" i="36"/>
  <c r="F100" i="38"/>
  <c r="F113" i="36"/>
  <c r="F67" i="38"/>
  <c r="F56" i="39"/>
  <c r="F83" i="36"/>
  <c r="F121" i="34"/>
  <c r="F131" i="39"/>
  <c r="A6" i="37"/>
  <c r="F86" i="38"/>
  <c r="F143" i="36"/>
  <c r="F40" i="38"/>
  <c r="F93" i="39"/>
  <c r="F17" i="37"/>
  <c r="F57" i="41"/>
  <c r="F15" i="38"/>
  <c r="F21" i="39"/>
  <c r="F67" i="37"/>
  <c r="D2" i="39"/>
  <c r="F45" i="37"/>
  <c r="F115" i="41"/>
  <c r="F64" i="41"/>
  <c r="F19" i="41"/>
  <c r="F42" i="41"/>
  <c r="F26" i="37"/>
  <c r="F129" i="39"/>
  <c r="F65" i="37"/>
  <c r="F101" i="39"/>
  <c r="F55" i="40"/>
  <c r="F72" i="37"/>
  <c r="F85" i="39"/>
  <c r="F12" i="37"/>
  <c r="F51" i="39"/>
  <c r="F14" i="40"/>
  <c r="F150" i="37"/>
  <c r="F130" i="35"/>
  <c r="F109" i="36"/>
  <c r="F103" i="38"/>
  <c r="F12" i="40"/>
  <c r="F118" i="37"/>
  <c r="F74" i="39"/>
  <c r="F95" i="37"/>
  <c r="F102" i="38"/>
  <c r="F40" i="37"/>
  <c r="H2" i="39"/>
  <c r="F144" i="36"/>
  <c r="F11" i="38"/>
  <c r="F51" i="36"/>
  <c r="F25" i="38"/>
  <c r="H2" i="34"/>
  <c r="F43" i="34"/>
  <c r="F145" i="34"/>
  <c r="F90" i="34"/>
  <c r="F52" i="35"/>
  <c r="F61" i="37"/>
  <c r="G2" i="35"/>
  <c r="F117" i="34"/>
  <c r="F10" i="35"/>
  <c r="H2" i="35"/>
  <c r="F49" i="34"/>
  <c r="F70" i="40"/>
  <c r="F93" i="36"/>
  <c r="F63" i="34"/>
  <c r="F10" i="34"/>
  <c r="F118" i="34"/>
  <c r="F105" i="34"/>
  <c r="F90" i="42"/>
  <c r="F51" i="37"/>
  <c r="F57" i="39"/>
  <c r="F63" i="38"/>
  <c r="F36" i="35"/>
  <c r="F16" i="40"/>
  <c r="F16" i="37"/>
  <c r="F71" i="38"/>
  <c r="F9" i="36"/>
  <c r="F50" i="38"/>
  <c r="F88" i="39"/>
  <c r="F117" i="37"/>
  <c r="F113" i="40"/>
  <c r="F126" i="37"/>
  <c r="F12" i="39"/>
  <c r="F30" i="37"/>
  <c r="F95" i="39"/>
  <c r="F22" i="37"/>
  <c r="F39" i="37"/>
  <c r="F141" i="35"/>
  <c r="F72" i="42"/>
  <c r="F99" i="42"/>
  <c r="F66" i="41"/>
  <c r="F16" i="41"/>
  <c r="F23" i="38"/>
  <c r="F80" i="39"/>
  <c r="F108" i="37"/>
  <c r="F43" i="39"/>
  <c r="F80" i="40"/>
  <c r="F87" i="37"/>
  <c r="F130" i="39"/>
  <c r="F25" i="37"/>
  <c r="F111" i="39"/>
  <c r="F9" i="37"/>
  <c r="F73" i="38"/>
  <c r="F52" i="36"/>
  <c r="F142" i="36"/>
  <c r="A6" i="38"/>
  <c r="F61" i="36"/>
  <c r="F12" i="38"/>
  <c r="F75" i="35"/>
  <c r="F89" i="37"/>
  <c r="F136" i="38"/>
  <c r="F50" i="36"/>
  <c r="F61" i="39"/>
  <c r="F121" i="37"/>
  <c r="F54" i="38"/>
  <c r="F114" i="36"/>
  <c r="F29" i="38"/>
  <c r="F54" i="39"/>
  <c r="F97" i="37"/>
  <c r="F35" i="45"/>
  <c r="F17" i="43"/>
  <c r="F145" i="42"/>
  <c r="F39" i="42"/>
  <c r="F122" i="38"/>
  <c r="F121" i="39"/>
  <c r="F66" i="37"/>
  <c r="F66" i="39"/>
  <c r="F44" i="37"/>
  <c r="F33" i="38"/>
  <c r="F11" i="40"/>
  <c r="F140" i="37"/>
  <c r="F9" i="40"/>
  <c r="F115" i="37"/>
  <c r="F124" i="38"/>
  <c r="F10" i="37"/>
  <c r="F80" i="34"/>
  <c r="F20" i="39"/>
  <c r="F76" i="36"/>
  <c r="F28" i="38"/>
  <c r="F66" i="36"/>
  <c r="F9" i="38"/>
  <c r="F23" i="39"/>
  <c r="F75" i="37"/>
  <c r="F46" i="39"/>
  <c r="F104" i="37"/>
  <c r="F45" i="39"/>
  <c r="F40" i="36"/>
  <c r="F24" i="39"/>
  <c r="F69" i="39"/>
  <c r="F101" i="40"/>
  <c r="F62" i="40"/>
  <c r="F61" i="45"/>
  <c r="F125" i="40"/>
  <c r="F102" i="37"/>
  <c r="F32" i="38"/>
  <c r="F92" i="36"/>
  <c r="F20" i="38"/>
  <c r="F107" i="39"/>
  <c r="F27" i="37"/>
  <c r="F99" i="38"/>
  <c r="A6" i="36"/>
  <c r="F65" i="38"/>
  <c r="F106" i="39"/>
  <c r="H2" i="37"/>
  <c r="F15" i="35"/>
  <c r="F147" i="40"/>
  <c r="F141" i="37"/>
  <c r="F27" i="39"/>
  <c r="F52" i="37"/>
  <c r="F10" i="39"/>
  <c r="F29" i="37"/>
  <c r="F88" i="37"/>
  <c r="F74" i="35"/>
  <c r="F30" i="38"/>
  <c r="F10" i="40"/>
  <c r="F148" i="37"/>
  <c r="D2" i="40"/>
  <c r="D2" i="37"/>
  <c r="F21" i="37"/>
  <c r="H2" i="36"/>
  <c r="F111" i="34"/>
  <c r="F35" i="34"/>
  <c r="F68" i="34"/>
  <c r="F19" i="34"/>
  <c r="F153" i="34"/>
  <c r="F76" i="34"/>
  <c r="F23" i="34"/>
  <c r="F93" i="34"/>
  <c r="F58" i="34"/>
  <c r="F80" i="37"/>
  <c r="F20" i="35"/>
  <c r="F16" i="36"/>
  <c r="F91" i="42"/>
  <c r="F128" i="39"/>
  <c r="F119" i="37"/>
  <c r="F106" i="37"/>
  <c r="F55" i="35"/>
  <c r="F101" i="38"/>
  <c r="F25" i="36"/>
  <c r="F94" i="38"/>
  <c r="F12" i="36"/>
  <c r="F57" i="38"/>
  <c r="F39" i="38"/>
  <c r="F137" i="36"/>
  <c r="F29" i="39"/>
  <c r="F56" i="37"/>
  <c r="F138" i="38"/>
  <c r="F57" i="36"/>
  <c r="F110" i="38"/>
  <c r="F132" i="39"/>
  <c r="F36" i="37"/>
  <c r="F44" i="35"/>
  <c r="F44" i="40"/>
  <c r="F85" i="40"/>
  <c r="F152" i="40"/>
  <c r="F30" i="40"/>
  <c r="F127" i="37"/>
  <c r="F131" i="38"/>
  <c r="F132" i="36"/>
  <c r="F145" i="38"/>
  <c r="F14" i="39"/>
  <c r="F55" i="37"/>
  <c r="F18" i="39"/>
  <c r="F75" i="36"/>
  <c r="F85" i="38"/>
  <c r="F133" i="39"/>
  <c r="F2" i="37"/>
  <c r="F96" i="35"/>
  <c r="F17" i="41"/>
  <c r="F27" i="38"/>
  <c r="F42" i="39"/>
  <c r="F100" i="37"/>
  <c r="F19" i="39"/>
  <c r="F63" i="37"/>
  <c r="F46" i="38"/>
  <c r="F43" i="36"/>
  <c r="F74" i="38"/>
  <c r="F11" i="36"/>
  <c r="F60" i="38"/>
  <c r="G2" i="36"/>
  <c r="F34" i="38"/>
  <c r="F78" i="38"/>
  <c r="F110" i="36"/>
  <c r="F122" i="42"/>
  <c r="F15" i="42"/>
  <c r="F30" i="41"/>
  <c r="F55" i="41"/>
  <c r="F103" i="37"/>
  <c r="F100" i="39"/>
  <c r="F24" i="37"/>
  <c r="F81" i="39"/>
  <c r="F46" i="40"/>
  <c r="F145" i="37"/>
  <c r="F47" i="39"/>
  <c r="F74" i="37"/>
  <c r="F22" i="39"/>
  <c r="F42" i="37"/>
  <c r="F8" i="38"/>
  <c r="F38" i="35"/>
  <c r="F125" i="36"/>
  <c r="F62" i="38"/>
  <c r="F47" i="40"/>
  <c r="F78" i="37"/>
  <c r="F8" i="40"/>
  <c r="F147" i="37"/>
  <c r="F42" i="38"/>
  <c r="F102" i="36"/>
  <c r="F86" i="39"/>
  <c r="F86" i="36"/>
  <c r="F114" i="38"/>
  <c r="F17" i="36"/>
  <c r="F75" i="38"/>
  <c r="F91" i="39"/>
  <c r="F94" i="43"/>
  <c r="F29" i="43"/>
  <c r="F61" i="43"/>
  <c r="F52" i="39"/>
  <c r="F122" i="36"/>
  <c r="F37" i="38"/>
  <c r="F80" i="35"/>
  <c r="F2" i="38"/>
  <c r="F132" i="38"/>
  <c r="F42" i="36"/>
  <c r="F113" i="38"/>
  <c r="F24" i="36"/>
  <c r="F90" i="38"/>
  <c r="F84" i="38"/>
  <c r="F141" i="36"/>
  <c r="F30" i="34"/>
  <c r="F50" i="39"/>
  <c r="F93" i="37"/>
  <c r="F142" i="38"/>
  <c r="F73" i="36"/>
  <c r="F137" i="38"/>
  <c r="F17" i="39"/>
  <c r="F59" i="37"/>
  <c r="F57" i="40"/>
  <c r="F79" i="37"/>
  <c r="F99" i="39"/>
  <c r="F125" i="37"/>
  <c r="F63" i="39"/>
  <c r="F65" i="36"/>
  <c r="F104" i="38"/>
  <c r="F54" i="35"/>
  <c r="F63" i="36"/>
  <c r="F78" i="36"/>
  <c r="F36" i="34"/>
  <c r="F92" i="39"/>
  <c r="F31" i="35"/>
  <c r="F111" i="36"/>
  <c r="D2" i="34"/>
  <c r="F48" i="34"/>
  <c r="D2" i="35"/>
  <c r="F137" i="35"/>
  <c r="F28" i="35"/>
  <c r="F57" i="35"/>
  <c r="F134" i="35"/>
  <c r="F64" i="38"/>
  <c r="F9" i="41"/>
  <c r="F37" i="39"/>
  <c r="F37" i="37"/>
  <c r="F100" i="34"/>
  <c r="F116" i="38"/>
  <c r="F135" i="39"/>
  <c r="F34" i="37"/>
  <c r="F102" i="39"/>
  <c r="F20" i="37"/>
  <c r="H2" i="38"/>
  <c r="F45" i="36"/>
  <c r="F143" i="38"/>
  <c r="F91" i="36"/>
  <c r="F56" i="38"/>
  <c r="F59" i="36"/>
  <c r="F123" i="38"/>
  <c r="F2" i="39"/>
  <c r="F77" i="36"/>
  <c r="F64" i="34"/>
  <c r="F17" i="45"/>
  <c r="F86" i="45"/>
  <c r="F143" i="43"/>
  <c r="F15" i="39"/>
  <c r="F140" i="36"/>
  <c r="F125" i="38"/>
  <c r="F23" i="36"/>
  <c r="F97" i="38"/>
  <c r="F30" i="39"/>
  <c r="F131" i="36"/>
  <c r="F55" i="38"/>
  <c r="F97" i="36"/>
  <c r="F22" i="38"/>
  <c r="F48" i="39"/>
  <c r="F105" i="37"/>
  <c r="F46" i="34"/>
  <c r="F62" i="39"/>
  <c r="F129" i="37"/>
  <c r="F82" i="39"/>
  <c r="F85" i="36"/>
  <c r="F36" i="39"/>
  <c r="F35" i="39"/>
  <c r="F76" i="37"/>
  <c r="F21" i="35"/>
  <c r="F98" i="38"/>
  <c r="F105" i="39"/>
  <c r="F23" i="37"/>
  <c r="F83" i="39"/>
  <c r="F8" i="37"/>
  <c r="F112" i="38"/>
  <c r="D2" i="36"/>
  <c r="F107" i="40"/>
  <c r="F67" i="40"/>
  <c r="F61" i="40"/>
  <c r="F84" i="41"/>
  <c r="F35" i="37"/>
  <c r="F117" i="38"/>
  <c r="F38" i="36"/>
  <c r="F95" i="38"/>
  <c r="F84" i="39"/>
  <c r="F113" i="37"/>
  <c r="F76" i="38"/>
  <c r="F101" i="36"/>
  <c r="F141" i="38"/>
  <c r="F28" i="39"/>
  <c r="F92" i="37"/>
  <c r="F100" i="35"/>
  <c r="F150" i="40"/>
  <c r="F135" i="37"/>
  <c r="F113" i="39"/>
  <c r="F11" i="37"/>
  <c r="F94" i="39"/>
  <c r="F120" i="37"/>
  <c r="F53" i="38"/>
  <c r="F27" i="36"/>
  <c r="F17" i="38"/>
  <c r="F28" i="36"/>
  <c r="G2" i="38"/>
  <c r="F143" i="35"/>
  <c r="F43" i="37"/>
  <c r="F116" i="43"/>
  <c r="F51" i="42"/>
  <c r="F29" i="42"/>
  <c r="F57" i="42"/>
  <c r="F59" i="38"/>
  <c r="F87" i="39"/>
  <c r="F13" i="37"/>
  <c r="F53" i="39"/>
  <c r="F116" i="37"/>
  <c r="F43" i="38"/>
  <c r="F67" i="39"/>
  <c r="F50" i="37"/>
  <c r="F134" i="39"/>
  <c r="F32" i="37"/>
  <c r="F18" i="38"/>
  <c r="F18" i="36"/>
  <c r="F15" i="34"/>
  <c r="F77" i="38"/>
  <c r="F105" i="36"/>
  <c r="F72" i="38"/>
  <c r="F35" i="36"/>
  <c r="F139" i="36"/>
  <c r="F68" i="35"/>
  <c r="F31" i="37"/>
  <c r="F29" i="34"/>
  <c r="F84" i="34"/>
  <c r="F138" i="36"/>
  <c r="F71" i="35"/>
  <c r="F151" i="34"/>
  <c r="F45" i="26"/>
  <c r="F130" i="38"/>
  <c r="F116" i="36"/>
  <c r="F41" i="37"/>
  <c r="F108" i="35"/>
  <c r="F43" i="35"/>
  <c r="F13" i="36"/>
  <c r="F146" i="34"/>
  <c r="F19" i="38"/>
  <c r="F121" i="35"/>
  <c r="F55" i="36"/>
  <c r="F77" i="34"/>
  <c r="F119" i="34"/>
  <c r="F133" i="34"/>
  <c r="F122" i="35"/>
  <c r="F85" i="34"/>
  <c r="F58" i="35"/>
  <c r="F40" i="35"/>
  <c r="F139" i="35"/>
  <c r="F95" i="36"/>
  <c r="F112" i="36"/>
  <c r="E2" i="36"/>
  <c r="F115" i="38"/>
  <c r="F10" i="36"/>
  <c r="G2" i="37"/>
  <c r="F120" i="35"/>
  <c r="F135" i="35"/>
  <c r="F121" i="36"/>
  <c r="F56" i="34"/>
  <c r="F16" i="38"/>
  <c r="F33" i="35"/>
  <c r="F34" i="36"/>
  <c r="F117" i="36"/>
  <c r="F26" i="34"/>
  <c r="F31" i="36"/>
  <c r="F86" i="35"/>
  <c r="F97" i="34"/>
  <c r="F113" i="35"/>
  <c r="F99" i="35"/>
  <c r="F30" i="35"/>
  <c r="F100" i="36"/>
  <c r="F69" i="35"/>
  <c r="F150" i="26"/>
  <c r="F58" i="36"/>
  <c r="F40" i="26"/>
  <c r="F29" i="36"/>
  <c r="F91" i="38"/>
  <c r="F136" i="35"/>
  <c r="F89" i="36"/>
  <c r="F108" i="34"/>
  <c r="F8" i="34"/>
  <c r="F49" i="39"/>
  <c r="F72" i="36"/>
  <c r="F94" i="37"/>
  <c r="F70" i="34"/>
  <c r="F149" i="34"/>
  <c r="F9" i="35"/>
  <c r="F99" i="36"/>
  <c r="F123" i="35"/>
  <c r="F19" i="35"/>
  <c r="F39" i="35"/>
  <c r="F130" i="34"/>
  <c r="F128" i="37"/>
  <c r="F27" i="35"/>
  <c r="F146" i="26"/>
  <c r="F8" i="35"/>
  <c r="F81" i="34"/>
  <c r="F60" i="34"/>
  <c r="F147" i="26"/>
  <c r="F94" i="36"/>
  <c r="F122" i="39"/>
  <c r="F101" i="37"/>
  <c r="F103" i="35"/>
  <c r="F97" i="35"/>
  <c r="F42" i="35"/>
  <c r="F32" i="36"/>
  <c r="F122" i="34"/>
  <c r="F62" i="34"/>
  <c r="E2" i="38"/>
  <c r="F39" i="26"/>
  <c r="F79" i="39"/>
  <c r="F101" i="35"/>
  <c r="F115" i="35"/>
  <c r="F91" i="34"/>
  <c r="F112" i="35"/>
  <c r="F95" i="35"/>
  <c r="F37" i="35"/>
  <c r="F30" i="36"/>
  <c r="F12" i="35"/>
  <c r="F29" i="35"/>
  <c r="F83" i="35"/>
  <c r="F33" i="34"/>
  <c r="F21" i="34"/>
  <c r="F110" i="34"/>
  <c r="F12" i="34"/>
  <c r="F78" i="34"/>
  <c r="F59" i="35"/>
  <c r="F74" i="36"/>
  <c r="F35" i="35"/>
  <c r="F27" i="34"/>
  <c r="F38" i="26"/>
  <c r="F114" i="39"/>
  <c r="F17" i="35"/>
  <c r="F23" i="35"/>
  <c r="F131" i="34"/>
  <c r="E2" i="35"/>
  <c r="F18" i="35"/>
  <c r="F156" i="34"/>
  <c r="F82" i="35"/>
  <c r="F53" i="35"/>
  <c r="F88" i="35"/>
  <c r="F138" i="35"/>
  <c r="F31" i="34"/>
  <c r="F66" i="34"/>
  <c r="F144" i="34"/>
  <c r="F59" i="34"/>
  <c r="F11" i="34"/>
  <c r="F50" i="34"/>
  <c r="F114" i="35"/>
  <c r="F101" i="34"/>
  <c r="F46" i="36"/>
  <c r="E2" i="45"/>
  <c r="F94" i="35"/>
  <c r="F143" i="37"/>
  <c r="F14" i="35"/>
  <c r="F14" i="36"/>
  <c r="F2" i="35"/>
  <c r="F50" i="35"/>
  <c r="F15" i="36"/>
  <c r="F42" i="34"/>
  <c r="F107" i="37"/>
  <c r="F92" i="35"/>
  <c r="F129" i="35"/>
  <c r="F103" i="36"/>
  <c r="F123" i="34"/>
  <c r="F70" i="35"/>
  <c r="F154" i="34"/>
  <c r="F14" i="34"/>
  <c r="F24" i="35"/>
  <c r="F109" i="35"/>
  <c r="F57" i="34"/>
  <c r="F56" i="35"/>
  <c r="E2" i="40"/>
  <c r="F124" i="34"/>
  <c r="F37" i="26"/>
  <c r="F107" i="35"/>
  <c r="F21" i="40"/>
  <c r="F52" i="38"/>
  <c r="F14" i="37"/>
  <c r="F49" i="35"/>
  <c r="F142" i="35"/>
  <c r="F119" i="35"/>
  <c r="F147" i="34"/>
  <c r="F16" i="35"/>
  <c r="F34" i="39"/>
  <c r="F2" i="36"/>
  <c r="F41" i="26"/>
  <c r="E2" i="41"/>
  <c r="F121" i="38"/>
  <c r="F65" i="34"/>
  <c r="F44" i="34"/>
  <c r="F38" i="34"/>
  <c r="F129" i="34"/>
  <c r="F110" i="35"/>
  <c r="F128" i="35"/>
  <c r="F138" i="34"/>
  <c r="F2" i="34"/>
  <c r="F45" i="35"/>
  <c r="F22" i="35"/>
  <c r="F11" i="35"/>
  <c r="F126" i="39"/>
  <c r="F41" i="36"/>
  <c r="F39" i="36"/>
  <c r="F51" i="34"/>
  <c r="F99" i="34"/>
  <c r="F102" i="34"/>
  <c r="F120" i="34"/>
  <c r="F36" i="26"/>
  <c r="F44" i="26"/>
  <c r="F31" i="38"/>
  <c r="F132" i="34"/>
  <c r="F25" i="34"/>
  <c r="F107" i="34"/>
  <c r="F37" i="34"/>
  <c r="A6" i="35"/>
  <c r="F89" i="35"/>
  <c r="F18" i="34"/>
  <c r="F109" i="34"/>
  <c r="F41" i="34"/>
  <c r="F26" i="35"/>
  <c r="F32" i="35"/>
  <c r="F9" i="39"/>
  <c r="F73" i="35"/>
  <c r="F20" i="36"/>
  <c r="F148" i="34"/>
  <c r="F104" i="34"/>
  <c r="G2" i="34"/>
  <c r="F70" i="36"/>
  <c r="E2" i="39"/>
  <c r="F35" i="26"/>
  <c r="F34" i="26"/>
  <c r="F105" i="38"/>
  <c r="F82" i="34"/>
  <c r="F92" i="34"/>
  <c r="F40" i="34"/>
  <c r="F63" i="35"/>
  <c r="F51" i="35"/>
  <c r="F55" i="34"/>
  <c r="F67" i="35"/>
  <c r="F45" i="34"/>
  <c r="F93" i="35"/>
  <c r="F60" i="35"/>
  <c r="F17" i="34"/>
  <c r="F27" i="26"/>
  <c r="F84" i="36"/>
  <c r="F150" i="34"/>
  <c r="F75" i="34"/>
  <c r="F98" i="34"/>
  <c r="F45" i="38"/>
  <c r="F87" i="35"/>
  <c r="F33" i="39"/>
  <c r="F44" i="38"/>
  <c r="F90" i="36"/>
  <c r="F33" i="36"/>
  <c r="F98" i="36"/>
  <c r="F79" i="34"/>
  <c r="F41" i="35"/>
  <c r="F60" i="37"/>
  <c r="F28" i="34"/>
  <c r="F29" i="26"/>
  <c r="F28" i="26"/>
  <c r="F19" i="37"/>
  <c r="F137" i="39"/>
  <c r="F36" i="36"/>
  <c r="F39" i="34"/>
  <c r="F103" i="34"/>
  <c r="F9" i="34"/>
  <c r="F71" i="34"/>
  <c r="F109" i="37"/>
  <c r="F13" i="34"/>
  <c r="F106" i="34"/>
  <c r="F155" i="34"/>
  <c r="F140" i="34"/>
  <c r="F18" i="37"/>
  <c r="F61" i="35"/>
  <c r="F72" i="35"/>
  <c r="F71" i="36"/>
  <c r="F98" i="35"/>
  <c r="F144" i="38"/>
  <c r="F140" i="35"/>
  <c r="F31" i="26"/>
  <c r="E2" i="37"/>
  <c r="F57" i="37"/>
  <c r="F64" i="39"/>
  <c r="F81" i="35"/>
  <c r="F53" i="36"/>
  <c r="F20" i="34"/>
  <c r="F69" i="34"/>
  <c r="F64" i="37"/>
  <c r="F21" i="36"/>
  <c r="F96" i="34"/>
  <c r="F22" i="34"/>
  <c r="F47" i="34"/>
  <c r="F104" i="36"/>
  <c r="F145" i="36"/>
  <c r="F62" i="35"/>
  <c r="F102" i="35"/>
  <c r="F56" i="36"/>
  <c r="F61" i="34"/>
  <c r="F93" i="38"/>
  <c r="F13" i="35"/>
  <c r="F30" i="26"/>
  <c r="E2" i="42"/>
  <c r="F17" i="26"/>
  <c r="F58" i="37"/>
  <c r="F34" i="34"/>
  <c r="F67" i="34"/>
  <c r="F24" i="34"/>
  <c r="F125" i="34"/>
  <c r="F83" i="34"/>
  <c r="F139" i="34"/>
  <c r="F16" i="34"/>
  <c r="E2" i="34"/>
  <c r="F112" i="34"/>
  <c r="F90" i="35"/>
  <c r="F123" i="36"/>
  <c r="F152" i="34"/>
  <c r="H152" i="34" l="1"/>
  <c r="H123" i="36"/>
  <c r="H90" i="35"/>
  <c r="H112" i="34"/>
  <c r="H16" i="34"/>
  <c r="H139" i="34"/>
  <c r="H83" i="34"/>
  <c r="H125" i="34"/>
  <c r="H24" i="34"/>
  <c r="H67" i="34"/>
  <c r="H58" i="37"/>
  <c r="H17" i="26"/>
  <c r="H13" i="35"/>
  <c r="H93" i="38"/>
  <c r="H61" i="34"/>
  <c r="H56" i="36"/>
  <c r="H102" i="35"/>
  <c r="H62" i="35"/>
  <c r="H145" i="36"/>
  <c r="H104" i="36"/>
  <c r="H22" i="34"/>
  <c r="H96" i="34"/>
  <c r="H21" i="36"/>
  <c r="H64" i="37"/>
  <c r="H69" i="34"/>
  <c r="H20" i="34"/>
  <c r="H53" i="36"/>
  <c r="H81" i="35"/>
  <c r="H64" i="39"/>
  <c r="H57" i="37"/>
  <c r="H140" i="35"/>
  <c r="H144" i="38"/>
  <c r="H98" i="35"/>
  <c r="H71" i="36"/>
  <c r="H72" i="35"/>
  <c r="H61" i="35"/>
  <c r="H18" i="37"/>
  <c r="H140" i="34"/>
  <c r="H155" i="34"/>
  <c r="H106" i="34"/>
  <c r="H13" i="34"/>
  <c r="H109" i="37"/>
  <c r="H71" i="34"/>
  <c r="H9" i="34"/>
  <c r="H103" i="34"/>
  <c r="H36" i="36"/>
  <c r="H137" i="39"/>
  <c r="H19" i="37"/>
  <c r="H60" i="37"/>
  <c r="H79" i="34"/>
  <c r="H98" i="36"/>
  <c r="H90" i="36"/>
  <c r="H87" i="35"/>
  <c r="H45" i="38"/>
  <c r="H98" i="34"/>
  <c r="H75" i="34"/>
  <c r="H150" i="34"/>
  <c r="H84" i="36"/>
  <c r="H17" i="34"/>
  <c r="H60" i="35"/>
  <c r="H93" i="35"/>
  <c r="H67" i="35"/>
  <c r="H55" i="34"/>
  <c r="H51" i="35"/>
  <c r="H63" i="35"/>
  <c r="H92" i="34"/>
  <c r="H82" i="34"/>
  <c r="H105" i="38"/>
  <c r="H70" i="36"/>
  <c r="H104" i="34"/>
  <c r="H148" i="34"/>
  <c r="H20" i="36"/>
  <c r="H73" i="35"/>
  <c r="H9" i="39"/>
  <c r="H109" i="34"/>
  <c r="H18" i="34"/>
  <c r="H89" i="35"/>
  <c r="A7" i="35"/>
  <c r="A8" i="35" s="1"/>
  <c r="A9" i="35" s="1"/>
  <c r="A10" i="35" s="1"/>
  <c r="H107" i="34"/>
  <c r="H25" i="34"/>
  <c r="H132" i="34"/>
  <c r="H120" i="34"/>
  <c r="H102" i="34"/>
  <c r="H99" i="34"/>
  <c r="H51" i="34"/>
  <c r="H126" i="39"/>
  <c r="H11" i="35"/>
  <c r="H45" i="35"/>
  <c r="H138" i="34"/>
  <c r="H128" i="35"/>
  <c r="H110" i="35"/>
  <c r="H129" i="34"/>
  <c r="H65" i="34"/>
  <c r="H121" i="38"/>
  <c r="H16" i="35"/>
  <c r="H147" i="34"/>
  <c r="H119" i="35"/>
  <c r="H142" i="35"/>
  <c r="H49" i="35"/>
  <c r="H14" i="37"/>
  <c r="H52" i="38"/>
  <c r="H21" i="40"/>
  <c r="H107" i="35"/>
  <c r="H124" i="34"/>
  <c r="H56" i="35"/>
  <c r="H57" i="34"/>
  <c r="H109" i="35"/>
  <c r="H14" i="34"/>
  <c r="H154" i="34"/>
  <c r="H70" i="35"/>
  <c r="H123" i="34"/>
  <c r="H103" i="36"/>
  <c r="H129" i="35"/>
  <c r="H92" i="35"/>
  <c r="H107" i="37"/>
  <c r="H42" i="34"/>
  <c r="H15" i="36"/>
  <c r="H50" i="35"/>
  <c r="H14" i="36"/>
  <c r="H14" i="35"/>
  <c r="H143" i="37"/>
  <c r="H94" i="35"/>
  <c r="H46" i="36"/>
  <c r="H101" i="34"/>
  <c r="H114" i="35"/>
  <c r="H11" i="34"/>
  <c r="H59" i="34"/>
  <c r="H144" i="34"/>
  <c r="H66" i="34"/>
  <c r="H138" i="35"/>
  <c r="H88" i="35"/>
  <c r="H53" i="35"/>
  <c r="H82" i="35"/>
  <c r="H156" i="34"/>
  <c r="H18" i="35"/>
  <c r="H131" i="34"/>
  <c r="H17" i="35"/>
  <c r="H114" i="39"/>
  <c r="H27" i="34"/>
  <c r="H35" i="35"/>
  <c r="H74" i="36"/>
  <c r="H59" i="35"/>
  <c r="H78" i="34"/>
  <c r="H12" i="34"/>
  <c r="H110" i="34"/>
  <c r="H21" i="34"/>
  <c r="H83" i="35"/>
  <c r="H12" i="35"/>
  <c r="H95" i="35"/>
  <c r="H112" i="35"/>
  <c r="H91" i="34"/>
  <c r="H115" i="35"/>
  <c r="H101" i="35"/>
  <c r="H79" i="39"/>
  <c r="H62" i="34"/>
  <c r="H122" i="34"/>
  <c r="H97" i="35"/>
  <c r="H103" i="35"/>
  <c r="H101" i="37"/>
  <c r="H122" i="39"/>
  <c r="H94" i="36"/>
  <c r="H60" i="34"/>
  <c r="H81" i="34"/>
  <c r="H8" i="35"/>
  <c r="H128" i="37"/>
  <c r="H130" i="34"/>
  <c r="H19" i="35"/>
  <c r="H123" i="35"/>
  <c r="H99" i="36"/>
  <c r="H9" i="35"/>
  <c r="H149" i="34"/>
  <c r="H70" i="34"/>
  <c r="H94" i="37"/>
  <c r="H72" i="36"/>
  <c r="H49" i="39"/>
  <c r="H8" i="34"/>
  <c r="H108" i="34"/>
  <c r="H89" i="36"/>
  <c r="H136" i="35"/>
  <c r="H91" i="38"/>
  <c r="H58" i="36"/>
  <c r="H150" i="26"/>
  <c r="H69" i="35"/>
  <c r="H100" i="36"/>
  <c r="H99" i="35"/>
  <c r="H113" i="35"/>
  <c r="H97" i="34"/>
  <c r="H86" i="35"/>
  <c r="H26" i="34"/>
  <c r="H117" i="36"/>
  <c r="H16" i="38"/>
  <c r="H56" i="34"/>
  <c r="H121" i="36"/>
  <c r="H135" i="35"/>
  <c r="H120" i="35"/>
  <c r="H10" i="36"/>
  <c r="H115" i="38"/>
  <c r="H112" i="36"/>
  <c r="H95" i="36"/>
  <c r="H139" i="35"/>
  <c r="H58" i="35"/>
  <c r="H85" i="34"/>
  <c r="H122" i="35"/>
  <c r="H133" i="34"/>
  <c r="H119" i="34"/>
  <c r="H77" i="34"/>
  <c r="H55" i="36"/>
  <c r="H121" i="35"/>
  <c r="H19" i="38"/>
  <c r="H146" i="34"/>
  <c r="H13" i="36"/>
  <c r="H108" i="35"/>
  <c r="H116" i="36"/>
  <c r="H130" i="38"/>
  <c r="H151" i="34"/>
  <c r="H71" i="35"/>
  <c r="H138" i="36"/>
  <c r="H84" i="34"/>
  <c r="H68" i="35"/>
  <c r="H139" i="36"/>
  <c r="H72" i="38"/>
  <c r="H105" i="36"/>
  <c r="H77" i="38"/>
  <c r="H15" i="34"/>
  <c r="H18" i="36"/>
  <c r="H18" i="38"/>
  <c r="H134" i="39"/>
  <c r="H50" i="37"/>
  <c r="H67" i="39"/>
  <c r="H116" i="37"/>
  <c r="H53" i="39"/>
  <c r="H13" i="37"/>
  <c r="H87" i="39"/>
  <c r="H59" i="38"/>
  <c r="H57" i="42"/>
  <c r="H51" i="42"/>
  <c r="H116" i="43"/>
  <c r="H143" i="35"/>
  <c r="H17" i="38"/>
  <c r="H53" i="38"/>
  <c r="H120" i="37"/>
  <c r="H94" i="39"/>
  <c r="H11" i="37"/>
  <c r="H113" i="39"/>
  <c r="H135" i="37"/>
  <c r="H150" i="40"/>
  <c r="H100" i="35"/>
  <c r="H92" i="37"/>
  <c r="H141" i="38"/>
  <c r="H101" i="36"/>
  <c r="H76" i="38"/>
  <c r="H113" i="37"/>
  <c r="H84" i="39"/>
  <c r="H95" i="38"/>
  <c r="H117" i="38"/>
  <c r="H84" i="41"/>
  <c r="H61" i="40"/>
  <c r="H67" i="40"/>
  <c r="H107" i="40"/>
  <c r="H112" i="38"/>
  <c r="H8" i="37"/>
  <c r="H83" i="39"/>
  <c r="H23" i="37"/>
  <c r="H105" i="39"/>
  <c r="H98" i="38"/>
  <c r="H76" i="37"/>
  <c r="H36" i="39"/>
  <c r="H85" i="36"/>
  <c r="H82" i="39"/>
  <c r="H129" i="37"/>
  <c r="H62" i="39"/>
  <c r="H105" i="37"/>
  <c r="H48" i="39"/>
  <c r="H97" i="36"/>
  <c r="H55" i="38"/>
  <c r="H131" i="36"/>
  <c r="H97" i="38"/>
  <c r="H125" i="38"/>
  <c r="H140" i="36"/>
  <c r="H15" i="39"/>
  <c r="H143" i="43"/>
  <c r="H86" i="45"/>
  <c r="H17" i="45"/>
  <c r="H64" i="34"/>
  <c r="H77" i="36"/>
  <c r="H123" i="38"/>
  <c r="H59" i="36"/>
  <c r="H56" i="38"/>
  <c r="H91" i="36"/>
  <c r="H143" i="38"/>
  <c r="H45" i="36"/>
  <c r="H20" i="37"/>
  <c r="H102" i="39"/>
  <c r="H135" i="39"/>
  <c r="H116" i="38"/>
  <c r="H100" i="34"/>
  <c r="H37" i="39"/>
  <c r="H9" i="41"/>
  <c r="H64" i="38"/>
  <c r="H134" i="35"/>
  <c r="H57" i="35"/>
  <c r="H137" i="35"/>
  <c r="H111" i="36"/>
  <c r="H92" i="39"/>
  <c r="H78" i="36"/>
  <c r="H63" i="36"/>
  <c r="H54" i="35"/>
  <c r="H104" i="38"/>
  <c r="H65" i="36"/>
  <c r="H63" i="39"/>
  <c r="H125" i="37"/>
  <c r="H99" i="39"/>
  <c r="H79" i="37"/>
  <c r="H57" i="40"/>
  <c r="H59" i="37"/>
  <c r="H17" i="39"/>
  <c r="H137" i="38"/>
  <c r="H73" i="36"/>
  <c r="H142" i="38"/>
  <c r="H93" i="37"/>
  <c r="H50" i="39"/>
  <c r="H141" i="36"/>
  <c r="H84" i="38"/>
  <c r="H90" i="38"/>
  <c r="H113" i="38"/>
  <c r="H132" i="38"/>
  <c r="H80" i="35"/>
  <c r="H122" i="36"/>
  <c r="H52" i="39"/>
  <c r="H61" i="43"/>
  <c r="H94" i="43"/>
  <c r="H91" i="39"/>
  <c r="H75" i="38"/>
  <c r="H17" i="36"/>
  <c r="H114" i="38"/>
  <c r="H86" i="36"/>
  <c r="H86" i="39"/>
  <c r="H102" i="36"/>
  <c r="H147" i="37"/>
  <c r="H8" i="40"/>
  <c r="H78" i="37"/>
  <c r="H62" i="38"/>
  <c r="H125" i="36"/>
  <c r="H8" i="38"/>
  <c r="H74" i="37"/>
  <c r="H47" i="39"/>
  <c r="H145" i="37"/>
  <c r="H81" i="39"/>
  <c r="H24" i="37"/>
  <c r="H100" i="39"/>
  <c r="H103" i="37"/>
  <c r="H55" i="41"/>
  <c r="H15" i="42"/>
  <c r="H122" i="42"/>
  <c r="H110" i="36"/>
  <c r="H78" i="38"/>
  <c r="H60" i="38"/>
  <c r="H11" i="36"/>
  <c r="H74" i="38"/>
  <c r="H46" i="38"/>
  <c r="H63" i="37"/>
  <c r="H19" i="39"/>
  <c r="H100" i="37"/>
  <c r="H42" i="39"/>
  <c r="H17" i="41"/>
  <c r="H96" i="35"/>
  <c r="H133" i="39"/>
  <c r="H85" i="38"/>
  <c r="H75" i="36"/>
  <c r="H18" i="39"/>
  <c r="H55" i="37"/>
  <c r="H14" i="39"/>
  <c r="H145" i="38"/>
  <c r="H132" i="36"/>
  <c r="H131" i="38"/>
  <c r="H127" i="37"/>
  <c r="H152" i="40"/>
  <c r="H85" i="40"/>
  <c r="H44" i="35"/>
  <c r="H132" i="39"/>
  <c r="H110" i="38"/>
  <c r="H57" i="36"/>
  <c r="H138" i="38"/>
  <c r="H56" i="37"/>
  <c r="H137" i="36"/>
  <c r="H57" i="38"/>
  <c r="H12" i="36"/>
  <c r="H94" i="38"/>
  <c r="H101" i="38"/>
  <c r="H55" i="35"/>
  <c r="H106" i="37"/>
  <c r="H119" i="37"/>
  <c r="H128" i="39"/>
  <c r="H91" i="42"/>
  <c r="H16" i="36"/>
  <c r="H20" i="35"/>
  <c r="H80" i="37"/>
  <c r="H58" i="34"/>
  <c r="H93" i="34"/>
  <c r="H23" i="34"/>
  <c r="H76" i="34"/>
  <c r="H153" i="34"/>
  <c r="H19" i="34"/>
  <c r="H68" i="34"/>
  <c r="H111" i="34"/>
  <c r="H21" i="37"/>
  <c r="H148" i="37"/>
  <c r="H10" i="40"/>
  <c r="H74" i="35"/>
  <c r="H88" i="37"/>
  <c r="H29" i="37"/>
  <c r="H10" i="39"/>
  <c r="H52" i="37"/>
  <c r="H141" i="37"/>
  <c r="H147" i="40"/>
  <c r="H15" i="35"/>
  <c r="H106" i="39"/>
  <c r="H65" i="38"/>
  <c r="A7" i="36"/>
  <c r="A8" i="36" s="1"/>
  <c r="A9" i="36" s="1"/>
  <c r="A10" i="36" s="1"/>
  <c r="H99" i="38"/>
  <c r="H27" i="37"/>
  <c r="H107" i="39"/>
  <c r="H20" i="38"/>
  <c r="H92" i="36"/>
  <c r="H102" i="37"/>
  <c r="H125" i="40"/>
  <c r="H61" i="45"/>
  <c r="H62" i="40"/>
  <c r="H101" i="40"/>
  <c r="H69" i="39"/>
  <c r="H45" i="39"/>
  <c r="H104" i="37"/>
  <c r="H46" i="39"/>
  <c r="H75" i="37"/>
  <c r="H9" i="38"/>
  <c r="H66" i="36"/>
  <c r="H76" i="36"/>
  <c r="H20" i="39"/>
  <c r="H80" i="34"/>
  <c r="H10" i="37"/>
  <c r="H124" i="38"/>
  <c r="H115" i="37"/>
  <c r="H9" i="40"/>
  <c r="H140" i="37"/>
  <c r="H11" i="40"/>
  <c r="H44" i="37"/>
  <c r="H66" i="39"/>
  <c r="H66" i="37"/>
  <c r="H121" i="39"/>
  <c r="H122" i="38"/>
  <c r="H145" i="42"/>
  <c r="H17" i="43"/>
  <c r="H35" i="45"/>
  <c r="H97" i="37"/>
  <c r="H54" i="39"/>
  <c r="H114" i="36"/>
  <c r="H54" i="38"/>
  <c r="H121" i="37"/>
  <c r="H61" i="39"/>
  <c r="H50" i="36"/>
  <c r="H136" i="38"/>
  <c r="H89" i="37"/>
  <c r="H75" i="35"/>
  <c r="H12" i="38"/>
  <c r="H61" i="36"/>
  <c r="A7" i="38"/>
  <c r="A8" i="38" s="1"/>
  <c r="A9" i="38" s="1"/>
  <c r="A10" i="38" s="1"/>
  <c r="H142" i="36"/>
  <c r="H52" i="36"/>
  <c r="H73" i="38"/>
  <c r="H9" i="37"/>
  <c r="H111" i="39"/>
  <c r="H25" i="37"/>
  <c r="H130" i="39"/>
  <c r="H87" i="37"/>
  <c r="H80" i="40"/>
  <c r="H43" i="39"/>
  <c r="H108" i="37"/>
  <c r="H80" i="39"/>
  <c r="H16" i="41"/>
  <c r="H66" i="41"/>
  <c r="H99" i="42"/>
  <c r="H72" i="42"/>
  <c r="H141" i="35"/>
  <c r="H22" i="37"/>
  <c r="H95" i="39"/>
  <c r="H12" i="39"/>
  <c r="H126" i="37"/>
  <c r="H113" i="40"/>
  <c r="H117" i="37"/>
  <c r="H88" i="39"/>
  <c r="H50" i="38"/>
  <c r="H9" i="36"/>
  <c r="H71" i="38"/>
  <c r="H16" i="37"/>
  <c r="H16" i="40"/>
  <c r="H63" i="38"/>
  <c r="H57" i="39"/>
  <c r="H51" i="37"/>
  <c r="H90" i="42"/>
  <c r="H105" i="34"/>
  <c r="H118" i="34"/>
  <c r="H10" i="34"/>
  <c r="H63" i="34"/>
  <c r="H93" i="36"/>
  <c r="H70" i="40"/>
  <c r="H10" i="35"/>
  <c r="H117" i="34"/>
  <c r="H61" i="37"/>
  <c r="H52" i="35"/>
  <c r="H90" i="34"/>
  <c r="H145" i="34"/>
  <c r="H51" i="36"/>
  <c r="H11" i="38"/>
  <c r="H144" i="36"/>
  <c r="H102" i="38"/>
  <c r="H95" i="37"/>
  <c r="H74" i="39"/>
  <c r="H118" i="37"/>
  <c r="H12" i="40"/>
  <c r="H103" i="38"/>
  <c r="H109" i="36"/>
  <c r="H130" i="35"/>
  <c r="H150" i="37"/>
  <c r="H14" i="40"/>
  <c r="H51" i="39"/>
  <c r="H12" i="37"/>
  <c r="H85" i="39"/>
  <c r="H72" i="37"/>
  <c r="H55" i="40"/>
  <c r="H101" i="39"/>
  <c r="H65" i="37"/>
  <c r="H129" i="39"/>
  <c r="H26" i="37"/>
  <c r="H42" i="41"/>
  <c r="G58" i="41" s="1"/>
  <c r="V58" i="41" s="1"/>
  <c r="H19" i="41"/>
  <c r="H64" i="41"/>
  <c r="H115" i="41"/>
  <c r="H45" i="37"/>
  <c r="H67" i="37"/>
  <c r="H21" i="39"/>
  <c r="H15" i="38"/>
  <c r="H57" i="41"/>
  <c r="H17" i="37"/>
  <c r="H93" i="39"/>
  <c r="H143" i="36"/>
  <c r="H86" i="38"/>
  <c r="A7" i="37"/>
  <c r="A8" i="37" s="1"/>
  <c r="A9" i="37" s="1"/>
  <c r="A10" i="37" s="1"/>
  <c r="H131" i="39"/>
  <c r="H121" i="34"/>
  <c r="H83" i="36"/>
  <c r="H56" i="39"/>
  <c r="H67" i="38"/>
  <c r="H113" i="36"/>
  <c r="H100" i="38"/>
  <c r="H136" i="36"/>
  <c r="H109" i="38"/>
  <c r="H36" i="38"/>
  <c r="H60" i="36"/>
  <c r="H44" i="39"/>
  <c r="H117" i="43"/>
  <c r="H77" i="43"/>
  <c r="H53" i="45"/>
  <c r="H91" i="35"/>
  <c r="H142" i="37"/>
  <c r="H20" i="40"/>
  <c r="H127" i="39"/>
  <c r="H98" i="37"/>
  <c r="H41" i="39"/>
  <c r="H17" i="40"/>
  <c r="H28" i="37"/>
  <c r="H8" i="39"/>
  <c r="H111" i="38"/>
  <c r="H13" i="38"/>
  <c r="H53" i="37"/>
  <c r="H112" i="39"/>
  <c r="G116" i="39" s="1"/>
  <c r="V116" i="39" s="1"/>
  <c r="A7" i="34"/>
  <c r="A8" i="34" s="1"/>
  <c r="A9" i="34" s="1"/>
  <c r="A10" i="34" s="1"/>
  <c r="H124" i="36"/>
  <c r="H61" i="38"/>
  <c r="H77" i="37"/>
  <c r="H134" i="37"/>
  <c r="H106" i="40"/>
  <c r="H96" i="38"/>
  <c r="H136" i="37"/>
  <c r="H144" i="37"/>
  <c r="H15" i="40"/>
  <c r="H58" i="38"/>
  <c r="H140" i="42"/>
  <c r="H60" i="43"/>
  <c r="H146" i="36"/>
  <c r="H66" i="38"/>
  <c r="H62" i="37"/>
  <c r="H120" i="39"/>
  <c r="H99" i="37"/>
  <c r="H75" i="39"/>
  <c r="H89" i="38"/>
  <c r="H111" i="35"/>
  <c r="H146" i="37"/>
  <c r="H22" i="40"/>
  <c r="H114" i="37"/>
  <c r="H55" i="39"/>
  <c r="H54" i="37"/>
  <c r="H8" i="36"/>
  <c r="H62" i="36"/>
  <c r="H96" i="37"/>
  <c r="H13" i="39"/>
  <c r="H123" i="42"/>
  <c r="G127" i="42" s="1"/>
  <c r="V127" i="42" s="1"/>
  <c r="H89" i="39"/>
  <c r="H113" i="34"/>
  <c r="H64" i="36"/>
  <c r="H140" i="38"/>
  <c r="G146" i="38" s="1"/>
  <c r="H10" i="38"/>
  <c r="H96" i="36"/>
  <c r="H81" i="37"/>
  <c r="H76" i="40"/>
  <c r="H86" i="37"/>
  <c r="H19" i="36"/>
  <c r="H139" i="38"/>
  <c r="H53" i="43"/>
  <c r="H66" i="43"/>
  <c r="H137" i="43"/>
  <c r="H137" i="42"/>
  <c r="H112" i="40"/>
  <c r="H92" i="42"/>
  <c r="H25" i="40"/>
  <c r="A7" i="43"/>
  <c r="A8" i="43" s="1"/>
  <c r="A9" i="43" s="1"/>
  <c r="A10" i="43" s="1"/>
  <c r="H51" i="43"/>
  <c r="H105" i="40"/>
  <c r="H75" i="42"/>
  <c r="H108" i="40"/>
  <c r="H122" i="40"/>
  <c r="H58" i="43"/>
  <c r="H82" i="40"/>
  <c r="H36" i="43"/>
  <c r="H104" i="40"/>
  <c r="H132" i="42"/>
  <c r="H63" i="40"/>
  <c r="H56" i="43"/>
  <c r="H53" i="41"/>
  <c r="H64" i="43"/>
  <c r="H14" i="38"/>
  <c r="H123" i="40"/>
  <c r="H99" i="40"/>
  <c r="H49" i="41"/>
  <c r="H63" i="43"/>
  <c r="H82" i="41"/>
  <c r="H71" i="43"/>
  <c r="H59" i="42"/>
  <c r="H77" i="40"/>
  <c r="H78" i="42"/>
  <c r="H103" i="40"/>
  <c r="H130" i="40"/>
  <c r="G134" i="40" s="1"/>
  <c r="V134" i="40" s="1"/>
  <c r="H16" i="43"/>
  <c r="H72" i="40"/>
  <c r="H77" i="42"/>
  <c r="H90" i="40"/>
  <c r="G114" i="40" s="1"/>
  <c r="V114" i="40" s="1"/>
  <c r="H37" i="41"/>
  <c r="H59" i="43"/>
  <c r="H55" i="43"/>
  <c r="H84" i="40"/>
  <c r="H57" i="43"/>
  <c r="H118" i="41"/>
  <c r="H97" i="43"/>
  <c r="H14" i="41"/>
  <c r="H125" i="43"/>
  <c r="H60" i="40"/>
  <c r="H13" i="43"/>
  <c r="H10" i="43"/>
  <c r="H13" i="41"/>
  <c r="H115" i="43"/>
  <c r="H144" i="42"/>
  <c r="H11" i="43"/>
  <c r="H91" i="40"/>
  <c r="H21" i="43"/>
  <c r="H144" i="40"/>
  <c r="H20" i="43"/>
  <c r="H103" i="41"/>
  <c r="H74" i="43"/>
  <c r="H119" i="41"/>
  <c r="H100" i="43"/>
  <c r="H132" i="40"/>
  <c r="H19" i="43"/>
  <c r="H46" i="41"/>
  <c r="H62" i="43"/>
  <c r="H81" i="41"/>
  <c r="H111" i="43"/>
  <c r="H139" i="43"/>
  <c r="H45" i="43"/>
  <c r="H24" i="40"/>
  <c r="H18" i="42"/>
  <c r="H64" i="40"/>
  <c r="H146" i="42"/>
  <c r="H100" i="40"/>
  <c r="H131" i="42"/>
  <c r="H153" i="40"/>
  <c r="H16" i="42"/>
  <c r="H129" i="40"/>
  <c r="H106" i="42"/>
  <c r="H46" i="43"/>
  <c r="H56" i="40"/>
  <c r="H9" i="43"/>
  <c r="H124" i="40"/>
  <c r="H102" i="42"/>
  <c r="H133" i="40"/>
  <c r="H84" i="42"/>
  <c r="H81" i="40"/>
  <c r="H138" i="40"/>
  <c r="H16" i="39"/>
  <c r="H54" i="36"/>
  <c r="H21" i="38"/>
  <c r="H71" i="37"/>
  <c r="H51" i="38"/>
  <c r="H115" i="36"/>
  <c r="H92" i="38"/>
  <c r="H68" i="39"/>
  <c r="H12" i="45"/>
  <c r="H85" i="45"/>
  <c r="H151" i="40"/>
  <c r="H15" i="43"/>
  <c r="H21" i="41"/>
  <c r="H52" i="41"/>
  <c r="H92" i="43"/>
  <c r="H14" i="43"/>
  <c r="H116" i="41"/>
  <c r="H93" i="43"/>
  <c r="H91" i="43"/>
  <c r="H51" i="41"/>
  <c r="H110" i="43"/>
  <c r="H114" i="41"/>
  <c r="H89" i="43"/>
  <c r="H100" i="41"/>
  <c r="H124" i="43"/>
  <c r="H12" i="41"/>
  <c r="H141" i="43"/>
  <c r="H146" i="43"/>
  <c r="H83" i="38"/>
  <c r="G106" i="38" s="1"/>
  <c r="V106" i="38" s="1"/>
  <c r="H120" i="41"/>
  <c r="H103" i="43"/>
  <c r="H11" i="41"/>
  <c r="H145" i="43"/>
  <c r="H43" i="41"/>
  <c r="H130" i="43"/>
  <c r="H93" i="41"/>
  <c r="H73" i="43"/>
  <c r="H18" i="41"/>
  <c r="H95" i="43"/>
  <c r="H91" i="41"/>
  <c r="H72" i="43"/>
  <c r="H65" i="41"/>
  <c r="H102" i="43"/>
  <c r="H132" i="43"/>
  <c r="H15" i="41"/>
  <c r="H142" i="43"/>
  <c r="H56" i="41"/>
  <c r="H96" i="43"/>
  <c r="H61" i="41"/>
  <c r="H90" i="43"/>
  <c r="H88" i="41"/>
  <c r="G96" i="41" s="1"/>
  <c r="V96" i="41" s="1"/>
  <c r="H10" i="45"/>
  <c r="H123" i="41"/>
  <c r="H47" i="45"/>
  <c r="H92" i="41"/>
  <c r="H122" i="43"/>
  <c r="H89" i="41"/>
  <c r="H109" i="43"/>
  <c r="H122" i="41"/>
  <c r="H39" i="45"/>
  <c r="H68" i="41"/>
  <c r="H11" i="45"/>
  <c r="H65" i="43"/>
  <c r="H36" i="41"/>
  <c r="H95" i="41"/>
  <c r="H113" i="43"/>
  <c r="H136" i="43"/>
  <c r="G147" i="43" s="1"/>
  <c r="H44" i="41"/>
  <c r="H101" i="43"/>
  <c r="H54" i="41"/>
  <c r="H85" i="43"/>
  <c r="H94" i="41"/>
  <c r="H13" i="45"/>
  <c r="H41" i="41"/>
  <c r="H99" i="43"/>
  <c r="H144" i="43"/>
  <c r="H17" i="42"/>
  <c r="H69" i="45"/>
  <c r="H87" i="42"/>
  <c r="H119" i="40"/>
  <c r="H54" i="43"/>
  <c r="H78" i="41"/>
  <c r="H67" i="43"/>
  <c r="H110" i="41"/>
  <c r="H75" i="43"/>
  <c r="H110" i="40"/>
  <c r="H50" i="43"/>
  <c r="H93" i="40"/>
  <c r="H52" i="43"/>
  <c r="H45" i="41"/>
  <c r="H90" i="41"/>
  <c r="H114" i="43"/>
  <c r="H92" i="40"/>
  <c r="H112" i="43"/>
  <c r="H48" i="41"/>
  <c r="H105" i="43"/>
  <c r="H80" i="41"/>
  <c r="H98" i="43"/>
  <c r="H65" i="39"/>
  <c r="H49" i="37"/>
  <c r="H104" i="39"/>
  <c r="H15" i="37"/>
  <c r="H136" i="39"/>
  <c r="H11" i="39"/>
  <c r="H130" i="36"/>
  <c r="H73" i="37"/>
  <c r="H83" i="40"/>
  <c r="H62" i="41"/>
  <c r="H102" i="41"/>
  <c r="H20" i="41"/>
  <c r="H121" i="41"/>
  <c r="H123" i="43"/>
  <c r="H67" i="41"/>
  <c r="H8" i="45"/>
  <c r="H73" i="41"/>
  <c r="H117" i="41"/>
  <c r="H121" i="43"/>
  <c r="H83" i="41"/>
  <c r="H45" i="45"/>
  <c r="H74" i="42"/>
  <c r="H9" i="45"/>
  <c r="G32" i="45" s="1"/>
  <c r="H79" i="41"/>
  <c r="H12" i="42"/>
  <c r="H52" i="45"/>
  <c r="H47" i="42"/>
  <c r="H55" i="45"/>
  <c r="H68" i="42"/>
  <c r="H83" i="45"/>
  <c r="H103" i="39"/>
  <c r="H99" i="41"/>
  <c r="H77" i="45"/>
  <c r="H64" i="42"/>
  <c r="H63" i="45"/>
  <c r="H98" i="42"/>
  <c r="H104" i="43"/>
  <c r="H50" i="41"/>
  <c r="H84" i="43"/>
  <c r="G106" i="43" s="1"/>
  <c r="V106" i="43" s="1"/>
  <c r="H54" i="42"/>
  <c r="H51" i="45"/>
  <c r="H47" i="41"/>
  <c r="H131" i="43"/>
  <c r="H75" i="41"/>
  <c r="H67" i="45"/>
  <c r="H53" i="42"/>
  <c r="H60" i="45"/>
  <c r="H74" i="41"/>
  <c r="H95" i="42"/>
  <c r="H15" i="45"/>
  <c r="H138" i="42"/>
  <c r="G148" i="42" s="1"/>
  <c r="H18" i="40"/>
  <c r="H21" i="42"/>
  <c r="A7" i="39"/>
  <c r="A8" i="39" s="1"/>
  <c r="A9" i="39" s="1"/>
  <c r="A10" i="39" s="1"/>
  <c r="H10" i="42"/>
  <c r="H46" i="45"/>
  <c r="H114" i="42"/>
  <c r="H19" i="42"/>
  <c r="H59" i="40"/>
  <c r="H46" i="42"/>
  <c r="H76" i="43"/>
  <c r="H109" i="41"/>
  <c r="H16" i="45"/>
  <c r="H117" i="42"/>
  <c r="H71" i="45"/>
  <c r="H108" i="41"/>
  <c r="H14" i="45"/>
  <c r="H61" i="42"/>
  <c r="H73" i="45"/>
  <c r="H113" i="42"/>
  <c r="H115" i="39"/>
  <c r="H58" i="42"/>
  <c r="H68" i="45"/>
  <c r="H60" i="42"/>
  <c r="H62" i="45"/>
  <c r="H97" i="42"/>
  <c r="H146" i="40"/>
  <c r="H125" i="42"/>
  <c r="A7" i="41"/>
  <c r="A8" i="41" s="1"/>
  <c r="A9" i="41" s="1"/>
  <c r="A10" i="41" s="1"/>
  <c r="H83" i="43"/>
  <c r="H78" i="43"/>
  <c r="H63" i="41"/>
  <c r="H86" i="43"/>
  <c r="H10" i="41"/>
  <c r="H140" i="43"/>
  <c r="A7" i="45"/>
  <c r="A8" i="45" s="1"/>
  <c r="A9" i="45" s="1"/>
  <c r="H8" i="42"/>
  <c r="G48" i="42" s="1"/>
  <c r="H8" i="41"/>
  <c r="H138" i="43"/>
  <c r="H101" i="41"/>
  <c r="H37" i="45"/>
  <c r="H65" i="42"/>
  <c r="H105" i="42"/>
  <c r="H12" i="43"/>
  <c r="H74" i="45"/>
  <c r="H139" i="42"/>
  <c r="H40" i="45"/>
  <c r="H79" i="40"/>
  <c r="H67" i="42"/>
  <c r="H124" i="42"/>
  <c r="H38" i="45"/>
  <c r="H133" i="42"/>
  <c r="H26" i="40"/>
  <c r="H20" i="42"/>
  <c r="H13" i="40"/>
  <c r="H126" i="42"/>
  <c r="H118" i="40"/>
  <c r="G126" i="40" s="1"/>
  <c r="V126" i="40" s="1"/>
  <c r="H115" i="42"/>
  <c r="H131" i="40"/>
  <c r="H111" i="42"/>
  <c r="G119" i="42" s="1"/>
  <c r="V119" i="42" s="1"/>
  <c r="H51" i="40"/>
  <c r="H143" i="42"/>
  <c r="H149" i="37"/>
  <c r="H69" i="40"/>
  <c r="H9" i="42"/>
  <c r="H148" i="40"/>
  <c r="H142" i="42"/>
  <c r="H68" i="40"/>
  <c r="H147" i="42"/>
  <c r="H110" i="42"/>
  <c r="H104" i="42"/>
  <c r="H149" i="40"/>
  <c r="G154" i="40" s="1"/>
  <c r="H13" i="42"/>
  <c r="H22" i="42"/>
  <c r="H19" i="40"/>
  <c r="H101" i="42"/>
  <c r="H102" i="40"/>
  <c r="H93" i="42"/>
  <c r="H117" i="40"/>
  <c r="H96" i="42"/>
  <c r="H23" i="40"/>
  <c r="G52" i="40" s="1"/>
  <c r="V52" i="40" s="1"/>
  <c r="H118" i="42"/>
  <c r="H98" i="40"/>
  <c r="H76" i="42"/>
  <c r="H58" i="40"/>
  <c r="G73" i="40" s="1"/>
  <c r="V73" i="40" s="1"/>
  <c r="H111" i="40"/>
  <c r="H145" i="40"/>
  <c r="H86" i="42"/>
  <c r="H139" i="40"/>
  <c r="G141" i="40" s="1"/>
  <c r="V141" i="40" s="1"/>
  <c r="H112" i="42"/>
  <c r="H78" i="40"/>
  <c r="H62" i="42"/>
  <c r="H140" i="40"/>
  <c r="H85" i="42"/>
  <c r="A7" i="40"/>
  <c r="A8" i="40" s="1"/>
  <c r="A9" i="40" s="1"/>
  <c r="A10" i="40" s="1"/>
  <c r="H18" i="43"/>
  <c r="H73" i="42"/>
  <c r="G80" i="42" s="1"/>
  <c r="V80" i="42" s="1"/>
  <c r="H84" i="45"/>
  <c r="H56" i="42"/>
  <c r="H97" i="40"/>
  <c r="H66" i="42"/>
  <c r="H121" i="40"/>
  <c r="H100" i="42"/>
  <c r="H66" i="40"/>
  <c r="H52" i="42"/>
  <c r="G69" i="42" s="1"/>
  <c r="V69" i="42" s="1"/>
  <c r="H96" i="40"/>
  <c r="H79" i="42"/>
  <c r="H120" i="40"/>
  <c r="A7" i="42"/>
  <c r="A8" i="42" s="1"/>
  <c r="A9" i="42" s="1"/>
  <c r="A10" i="42" s="1"/>
  <c r="H41" i="40"/>
  <c r="H141" i="42"/>
  <c r="H50" i="40"/>
  <c r="H8" i="43"/>
  <c r="H71" i="40"/>
  <c r="H14" i="42"/>
  <c r="H124" i="41"/>
  <c r="G125" i="41" s="1"/>
  <c r="H70" i="45"/>
  <c r="G75" i="45" s="1"/>
  <c r="V75" i="45" s="1"/>
  <c r="H41" i="45"/>
  <c r="H94" i="42"/>
  <c r="H116" i="42"/>
  <c r="H90" i="39"/>
  <c r="H36" i="45"/>
  <c r="H54" i="45"/>
  <c r="H63" i="42"/>
  <c r="H109" i="40"/>
  <c r="H103" i="42"/>
  <c r="H76" i="39"/>
  <c r="H37" i="42"/>
  <c r="H78" i="45"/>
  <c r="G79" i="45" s="1"/>
  <c r="V79" i="45" s="1"/>
  <c r="H11" i="42"/>
  <c r="H65" i="40"/>
  <c r="H55" i="42"/>
  <c r="G110" i="37"/>
  <c r="V110" i="37" s="1"/>
  <c r="G134" i="34"/>
  <c r="V134" i="34" s="1"/>
  <c r="G141" i="34"/>
  <c r="V141" i="34" s="1"/>
  <c r="G123" i="39"/>
  <c r="V123" i="39" s="1"/>
  <c r="G64" i="35"/>
  <c r="V64" i="35" s="1"/>
  <c r="G118" i="38"/>
  <c r="V118" i="38" s="1"/>
  <c r="G122" i="37"/>
  <c r="V122" i="37" s="1"/>
  <c r="G58" i="39"/>
  <c r="V58" i="39" s="1"/>
  <c r="G85" i="41"/>
  <c r="V85" i="41" s="1"/>
  <c r="G116" i="35"/>
  <c r="V116" i="35" s="1"/>
  <c r="G38" i="41"/>
  <c r="G68" i="43"/>
  <c r="V68" i="43" s="1"/>
  <c r="G118" i="43"/>
  <c r="V118" i="43" s="1"/>
  <c r="G56" i="45"/>
  <c r="V56" i="45" s="1"/>
  <c r="G133" i="43"/>
  <c r="V133" i="43" s="1"/>
  <c r="G86" i="40"/>
  <c r="V86" i="40" s="1"/>
  <c r="G82" i="37"/>
  <c r="V82" i="37" s="1"/>
  <c r="G67" i="36"/>
  <c r="V67" i="36" s="1"/>
  <c r="G104" i="35"/>
  <c r="V104" i="35" s="1"/>
  <c r="G47" i="43"/>
  <c r="G111" i="41"/>
  <c r="V111" i="41" s="1"/>
  <c r="G69" i="41"/>
  <c r="V69" i="41" s="1"/>
  <c r="G79" i="43"/>
  <c r="V79" i="43" s="1"/>
  <c r="G126" i="43"/>
  <c r="V126" i="43" s="1"/>
  <c r="G68" i="38"/>
  <c r="V68" i="38" s="1"/>
  <c r="G137" i="37"/>
  <c r="V137" i="37" s="1"/>
  <c r="G46" i="37"/>
  <c r="G147" i="36"/>
  <c r="G47" i="38"/>
  <c r="G144" i="35"/>
  <c r="G79" i="36"/>
  <c r="V79" i="36" s="1"/>
  <c r="G68" i="37"/>
  <c r="V68" i="37" s="1"/>
  <c r="G47" i="36"/>
  <c r="G133" i="36"/>
  <c r="V133" i="36" s="1"/>
  <c r="G126" i="36"/>
  <c r="V126" i="36" s="1"/>
  <c r="G70" i="39"/>
  <c r="V70" i="39" s="1"/>
  <c r="G48" i="45"/>
  <c r="V48" i="45" s="1"/>
  <c r="G151" i="37"/>
  <c r="G126" i="34"/>
  <c r="V126" i="34" s="1"/>
  <c r="G52" i="34"/>
  <c r="G96" i="39"/>
  <c r="V96" i="39" s="1"/>
  <c r="G130" i="37"/>
  <c r="V130" i="37" s="1"/>
  <c r="G114" i="34"/>
  <c r="V114" i="34" s="1"/>
  <c r="G138" i="39"/>
  <c r="G72" i="34"/>
  <c r="V72" i="34" s="1"/>
  <c r="G76" i="35"/>
  <c r="V76" i="35" s="1"/>
  <c r="G86" i="34"/>
  <c r="V86" i="34" s="1"/>
  <c r="G46" i="35"/>
  <c r="G107" i="42"/>
  <c r="V107" i="42" s="1"/>
  <c r="G104" i="41"/>
  <c r="V104" i="41" s="1"/>
  <c r="G87" i="45"/>
  <c r="V87" i="45" s="1"/>
  <c r="G118" i="36"/>
  <c r="V118" i="36" s="1"/>
  <c r="G79" i="38"/>
  <c r="V79" i="38" s="1"/>
  <c r="G38" i="39"/>
  <c r="G126" i="38"/>
  <c r="V126" i="38" s="1"/>
  <c r="G106" i="36"/>
  <c r="V106" i="36" s="1"/>
  <c r="G108" i="39"/>
  <c r="V108" i="39" s="1"/>
  <c r="G124" i="35"/>
  <c r="V124" i="35" s="1"/>
  <c r="G133" i="38"/>
  <c r="V133" i="38" s="1"/>
  <c r="G131" i="35"/>
  <c r="V131" i="35" s="1"/>
  <c r="G157" i="34"/>
  <c r="V114" i="26"/>
  <c r="V113" i="26"/>
  <c r="F114" i="26"/>
  <c r="F113" i="26"/>
  <c r="G64" i="45" l="1"/>
  <c r="G134" i="42"/>
  <c r="V134" i="42" s="1"/>
  <c r="V156" i="40"/>
  <c r="V46" i="35"/>
  <c r="V146" i="35" s="1"/>
  <c r="G146" i="35"/>
  <c r="V47" i="38"/>
  <c r="V148" i="38" s="1"/>
  <c r="G148" i="38"/>
  <c r="V47" i="43"/>
  <c r="V149" i="43" s="1"/>
  <c r="G149" i="43"/>
  <c r="V38" i="39"/>
  <c r="V140" i="39" s="1"/>
  <c r="G140" i="39"/>
  <c r="V52" i="34"/>
  <c r="V159" i="34" s="1"/>
  <c r="G159" i="34"/>
  <c r="V47" i="36"/>
  <c r="V149" i="36" s="1"/>
  <c r="G149" i="36"/>
  <c r="V48" i="42"/>
  <c r="V150" i="42" s="1"/>
  <c r="G150" i="42"/>
  <c r="G156" i="40"/>
  <c r="V38" i="41"/>
  <c r="V127" i="41" s="1"/>
  <c r="G127" i="41"/>
  <c r="V46" i="37"/>
  <c r="V153" i="37" s="1"/>
  <c r="G153" i="37"/>
  <c r="V32" i="45"/>
  <c r="V89" i="45" s="1"/>
  <c r="G89" i="45"/>
  <c r="A10" i="45"/>
  <c r="A11" i="43"/>
  <c r="A11" i="42"/>
  <c r="A11" i="41"/>
  <c r="A11" i="40"/>
  <c r="A11" i="39"/>
  <c r="A11" i="38"/>
  <c r="A11" i="37"/>
  <c r="A11" i="36"/>
  <c r="A11" i="35"/>
  <c r="A11" i="34"/>
  <c r="H114" i="26"/>
  <c r="H113" i="26"/>
  <c r="A11" i="45" l="1"/>
  <c r="A12" i="43"/>
  <c r="A12" i="42"/>
  <c r="A12" i="41"/>
  <c r="A12" i="40"/>
  <c r="A12" i="39"/>
  <c r="A12" i="38"/>
  <c r="A12" i="37"/>
  <c r="A12" i="36"/>
  <c r="A12" i="35"/>
  <c r="A12" i="34"/>
  <c r="V25" i="26"/>
  <c r="F25" i="26"/>
  <c r="A12" i="45" l="1"/>
  <c r="A13" i="43"/>
  <c r="A13" i="42"/>
  <c r="A13" i="41"/>
  <c r="A13" i="40"/>
  <c r="A13" i="39"/>
  <c r="A13" i="38"/>
  <c r="A13" i="37"/>
  <c r="A13" i="36"/>
  <c r="A13" i="35"/>
  <c r="A13" i="34"/>
  <c r="H25" i="26"/>
  <c r="A14" i="37" l="1"/>
  <c r="A14" i="34"/>
  <c r="V87" i="26"/>
  <c r="V86" i="26"/>
  <c r="V84" i="26"/>
  <c r="V68" i="26"/>
  <c r="V64" i="26"/>
  <c r="V151" i="26"/>
  <c r="F68" i="26"/>
  <c r="F152" i="26"/>
  <c r="F151" i="26"/>
  <c r="F87" i="26"/>
  <c r="F84" i="26"/>
  <c r="F145" i="26"/>
  <c r="F64" i="26"/>
  <c r="F153" i="26"/>
  <c r="F86" i="26"/>
  <c r="A13" i="45" l="1"/>
  <c r="H87" i="26"/>
  <c r="H86" i="26"/>
  <c r="H84" i="26"/>
  <c r="H68" i="26"/>
  <c r="H64" i="26"/>
  <c r="H151" i="26"/>
  <c r="V141" i="26"/>
  <c r="F141" i="26"/>
  <c r="A14" i="43" l="1"/>
  <c r="A14" i="42"/>
  <c r="A14" i="41"/>
  <c r="A14" i="39"/>
  <c r="A15" i="37"/>
  <c r="A15" i="34"/>
  <c r="H141" i="26"/>
  <c r="V102" i="26"/>
  <c r="V103" i="26"/>
  <c r="V104" i="26"/>
  <c r="V105" i="26"/>
  <c r="F102" i="26"/>
  <c r="F103" i="26"/>
  <c r="A14" i="45" l="1"/>
  <c r="A14" i="40"/>
  <c r="A14" i="38"/>
  <c r="A14" i="36"/>
  <c r="A14" i="35"/>
  <c r="F155" i="26"/>
  <c r="F135" i="26"/>
  <c r="F127" i="26"/>
  <c r="F88" i="26"/>
  <c r="F75" i="26"/>
  <c r="A15" i="43" l="1"/>
  <c r="A15" i="42"/>
  <c r="A15" i="41"/>
  <c r="A15" i="40"/>
  <c r="A15" i="39"/>
  <c r="A15" i="38"/>
  <c r="A16" i="37"/>
  <c r="A15" i="36"/>
  <c r="A15" i="35"/>
  <c r="A16" i="34"/>
  <c r="V8" i="26"/>
  <c r="V9" i="26"/>
  <c r="V10" i="26"/>
  <c r="V11" i="26"/>
  <c r="V12" i="26"/>
  <c r="V13" i="26"/>
  <c r="V14" i="26"/>
  <c r="V15" i="26"/>
  <c r="V16" i="26"/>
  <c r="V18" i="26"/>
  <c r="V19" i="26"/>
  <c r="V20" i="26"/>
  <c r="V21" i="26"/>
  <c r="V22" i="26"/>
  <c r="V23" i="26"/>
  <c r="V24" i="26"/>
  <c r="V26" i="26"/>
  <c r="V27" i="26"/>
  <c r="V28" i="26"/>
  <c r="V29" i="26"/>
  <c r="V31" i="26"/>
  <c r="V32" i="26"/>
  <c r="V33" i="26"/>
  <c r="V35" i="26"/>
  <c r="V36" i="26"/>
  <c r="V37" i="26"/>
  <c r="V38" i="26"/>
  <c r="V39" i="26"/>
  <c r="V40" i="26"/>
  <c r="V41" i="26"/>
  <c r="V42" i="26"/>
  <c r="V43" i="26"/>
  <c r="V46" i="26"/>
  <c r="V47" i="26"/>
  <c r="V48" i="26"/>
  <c r="V49" i="26"/>
  <c r="V50" i="26"/>
  <c r="V51" i="26"/>
  <c r="V52" i="26"/>
  <c r="V56" i="26"/>
  <c r="V57" i="26"/>
  <c r="V58" i="26"/>
  <c r="V59" i="26"/>
  <c r="V60" i="26"/>
  <c r="V61" i="26"/>
  <c r="V62" i="26"/>
  <c r="V63" i="26"/>
  <c r="V65" i="26"/>
  <c r="V66" i="26"/>
  <c r="V67" i="26"/>
  <c r="V69" i="26"/>
  <c r="V70" i="26"/>
  <c r="V71" i="26"/>
  <c r="V72" i="26"/>
  <c r="V73" i="26"/>
  <c r="V74" i="26"/>
  <c r="V78" i="26"/>
  <c r="V79" i="26"/>
  <c r="V80" i="26"/>
  <c r="V81" i="26"/>
  <c r="V82" i="26"/>
  <c r="V83" i="26"/>
  <c r="V85" i="26"/>
  <c r="V92" i="26"/>
  <c r="V93" i="26"/>
  <c r="V94" i="26"/>
  <c r="V95" i="26"/>
  <c r="V96" i="26"/>
  <c r="V98" i="26"/>
  <c r="V99" i="26"/>
  <c r="V100" i="26"/>
  <c r="V101" i="26"/>
  <c r="V106" i="26"/>
  <c r="V107" i="26"/>
  <c r="V108" i="26"/>
  <c r="V109" i="26"/>
  <c r="V110" i="26"/>
  <c r="V111" i="26"/>
  <c r="V112" i="26"/>
  <c r="V118" i="26"/>
  <c r="V119" i="26"/>
  <c r="V120" i="26"/>
  <c r="V121" i="26"/>
  <c r="V122" i="26"/>
  <c r="V123" i="26"/>
  <c r="V124" i="26"/>
  <c r="V125" i="26"/>
  <c r="V126" i="26"/>
  <c r="V130" i="26"/>
  <c r="V131" i="26"/>
  <c r="V132" i="26"/>
  <c r="V133" i="26"/>
  <c r="V134" i="26"/>
  <c r="V139" i="26"/>
  <c r="V140" i="26"/>
  <c r="V146" i="26"/>
  <c r="V147" i="26"/>
  <c r="F110" i="26"/>
  <c r="F51" i="26"/>
  <c r="F107" i="26"/>
  <c r="F154" i="26"/>
  <c r="F108" i="26"/>
  <c r="F109" i="26"/>
  <c r="F149" i="26"/>
  <c r="F148" i="26"/>
  <c r="A16" i="42" l="1"/>
  <c r="A16" i="40"/>
  <c r="A17" i="37"/>
  <c r="A17" i="34"/>
  <c r="H152" i="26"/>
  <c r="H153" i="26"/>
  <c r="H51" i="26"/>
  <c r="H147" i="26"/>
  <c r="H146" i="26"/>
  <c r="F22" i="26"/>
  <c r="F24" i="26"/>
  <c r="A17" i="40" l="1"/>
  <c r="A18" i="37"/>
  <c r="A18" i="34"/>
  <c r="H24" i="26"/>
  <c r="H22" i="26"/>
  <c r="F62" i="26"/>
  <c r="F48" i="26"/>
  <c r="F46" i="26"/>
  <c r="F43" i="26"/>
  <c r="F47" i="26"/>
  <c r="F42" i="26"/>
  <c r="F50" i="26"/>
  <c r="F49" i="26"/>
  <c r="A16" i="43" l="1"/>
  <c r="A17" i="42"/>
  <c r="A16" i="41"/>
  <c r="A18" i="40"/>
  <c r="A16" i="39"/>
  <c r="A16" i="38"/>
  <c r="A19" i="37"/>
  <c r="A16" i="36"/>
  <c r="A16" i="35"/>
  <c r="A19" i="34"/>
  <c r="H42" i="26"/>
  <c r="H62" i="26"/>
  <c r="F23" i="26"/>
  <c r="A15" i="45" l="1"/>
  <c r="A17" i="43"/>
  <c r="A18" i="42"/>
  <c r="A17" i="41"/>
  <c r="A19" i="40"/>
  <c r="A17" i="39"/>
  <c r="A17" i="38"/>
  <c r="A20" i="37"/>
  <c r="A17" i="36"/>
  <c r="A17" i="35"/>
  <c r="A20" i="34"/>
  <c r="H23" i="26"/>
  <c r="F92" i="26"/>
  <c r="F59" i="26"/>
  <c r="F61" i="26"/>
  <c r="F119" i="26"/>
  <c r="F94" i="26"/>
  <c r="F93" i="26"/>
  <c r="A16" i="45" l="1"/>
  <c r="A18" i="43"/>
  <c r="A19" i="42"/>
  <c r="A18" i="41"/>
  <c r="A20" i="40"/>
  <c r="A18" i="39"/>
  <c r="A18" i="38"/>
  <c r="A21" i="37"/>
  <c r="A18" i="36"/>
  <c r="A18" i="35"/>
  <c r="A21" i="34"/>
  <c r="H119" i="26"/>
  <c r="H94" i="26"/>
  <c r="H93" i="26"/>
  <c r="H92" i="26"/>
  <c r="H61" i="26"/>
  <c r="H59" i="26"/>
  <c r="F72" i="26"/>
  <c r="H2" i="26"/>
  <c r="F71" i="26"/>
  <c r="F70" i="26"/>
  <c r="F69" i="26"/>
  <c r="F67" i="26"/>
  <c r="F2" i="26"/>
  <c r="G2" i="26"/>
  <c r="D2" i="26"/>
  <c r="A6" i="26"/>
  <c r="A21" i="40" l="1"/>
  <c r="A22" i="37"/>
  <c r="A22" i="34"/>
  <c r="A7" i="26"/>
  <c r="E2" i="26"/>
  <c r="A19" i="43" l="1"/>
  <c r="A20" i="42"/>
  <c r="A19" i="41"/>
  <c r="A19" i="39"/>
  <c r="A19" i="38"/>
  <c r="A23" i="37"/>
  <c r="A19" i="36"/>
  <c r="A8" i="26"/>
  <c r="A22" i="40" l="1"/>
  <c r="A24" i="37"/>
  <c r="A23" i="34"/>
  <c r="A9" i="26"/>
  <c r="A23" i="40" l="1"/>
  <c r="A25" i="37"/>
  <c r="A24" i="34"/>
  <c r="A10" i="26"/>
  <c r="A6" i="46"/>
  <c r="A7" i="46" l="1"/>
  <c r="A24" i="40"/>
  <c r="A26" i="37"/>
  <c r="A25" i="34"/>
  <c r="A20" i="43" l="1"/>
  <c r="A21" i="42"/>
  <c r="A20" i="41"/>
  <c r="A25" i="40"/>
  <c r="A20" i="39"/>
  <c r="A20" i="38"/>
  <c r="A27" i="37"/>
  <c r="A20" i="36"/>
  <c r="A19" i="35"/>
  <c r="A26" i="34"/>
  <c r="A11" i="26"/>
  <c r="F139" i="26"/>
  <c r="A8" i="46" l="1"/>
  <c r="A28" i="37"/>
  <c r="A12" i="26"/>
  <c r="H139" i="26"/>
  <c r="A9" i="46" l="1"/>
  <c r="A17" i="45"/>
  <c r="A21" i="43"/>
  <c r="A22" i="42"/>
  <c r="A21" i="41"/>
  <c r="A26" i="40"/>
  <c r="A21" i="39"/>
  <c r="A21" i="38"/>
  <c r="A29" i="37"/>
  <c r="A21" i="36"/>
  <c r="A20" i="35"/>
  <c r="A27" i="34"/>
  <c r="A13" i="26"/>
  <c r="F14" i="26"/>
  <c r="A18" i="45" l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22" i="43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23" i="42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22" i="4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27" i="40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22" i="39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22" i="38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0" i="37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22" i="36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21" i="35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28" i="34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H110" i="26"/>
  <c r="H107" i="26"/>
  <c r="H109" i="26"/>
  <c r="H72" i="26"/>
  <c r="F66" i="26"/>
  <c r="F74" i="26"/>
  <c r="F73" i="26"/>
  <c r="F63" i="26"/>
  <c r="F65" i="26"/>
  <c r="A10" i="46" l="1"/>
  <c r="H66" i="26"/>
  <c r="H67" i="26"/>
  <c r="H71" i="26"/>
  <c r="H73" i="26"/>
  <c r="H70" i="26"/>
  <c r="F60" i="26"/>
  <c r="F57" i="26"/>
  <c r="F122" i="26"/>
  <c r="F111" i="26"/>
  <c r="F112" i="26"/>
  <c r="F123" i="26"/>
  <c r="F58" i="26"/>
  <c r="A11" i="46" l="1"/>
  <c r="A36" i="43"/>
  <c r="A37" i="42"/>
  <c r="A41" i="40"/>
  <c r="A36" i="38"/>
  <c r="A36" i="36"/>
  <c r="A34" i="35"/>
  <c r="A35" i="35" s="1"/>
  <c r="A42" i="34"/>
  <c r="H58" i="26"/>
  <c r="H65" i="26"/>
  <c r="H60" i="26"/>
  <c r="H148" i="26"/>
  <c r="H122" i="26"/>
  <c r="H123" i="26"/>
  <c r="H102" i="26"/>
  <c r="H57" i="26"/>
  <c r="H111" i="26"/>
  <c r="H112" i="26"/>
  <c r="A12" i="46" l="1"/>
  <c r="A37" i="43"/>
  <c r="A38" i="43" s="1"/>
  <c r="A39" i="43" s="1"/>
  <c r="A40" i="43" s="1"/>
  <c r="A41" i="43" s="1"/>
  <c r="A42" i="43" s="1"/>
  <c r="A43" i="43" s="1"/>
  <c r="A44" i="43" s="1"/>
  <c r="A38" i="42"/>
  <c r="A39" i="42" s="1"/>
  <c r="A40" i="42" s="1"/>
  <c r="A41" i="42" s="1"/>
  <c r="A42" i="42" s="1"/>
  <c r="A43" i="42" s="1"/>
  <c r="A44" i="42" s="1"/>
  <c r="A45" i="42" s="1"/>
  <c r="A42" i="40"/>
  <c r="A43" i="40" s="1"/>
  <c r="A44" i="40" s="1"/>
  <c r="A45" i="40" s="1"/>
  <c r="A46" i="40" s="1"/>
  <c r="A47" i="40" s="1"/>
  <c r="A48" i="40" s="1"/>
  <c r="A49" i="40" s="1"/>
  <c r="A37" i="38"/>
  <c r="A38" i="38" s="1"/>
  <c r="A39" i="38" s="1"/>
  <c r="A40" i="38" s="1"/>
  <c r="A41" i="38" s="1"/>
  <c r="A42" i="38" s="1"/>
  <c r="A43" i="38" s="1"/>
  <c r="A44" i="38" s="1"/>
  <c r="A37" i="36"/>
  <c r="A38" i="36" s="1"/>
  <c r="A39" i="36" s="1"/>
  <c r="A40" i="36" s="1"/>
  <c r="A41" i="36" s="1"/>
  <c r="A42" i="36" s="1"/>
  <c r="A43" i="36" s="1"/>
  <c r="A44" i="36" s="1"/>
  <c r="A36" i="35"/>
  <c r="A37" i="35" s="1"/>
  <c r="A38" i="35" s="1"/>
  <c r="A39" i="35" s="1"/>
  <c r="A40" i="35" s="1"/>
  <c r="A41" i="35" s="1"/>
  <c r="A42" i="35" s="1"/>
  <c r="A43" i="35" s="1"/>
  <c r="A43" i="34"/>
  <c r="A44" i="34" s="1"/>
  <c r="A45" i="34" s="1"/>
  <c r="A46" i="34" s="1"/>
  <c r="A47" i="34" s="1"/>
  <c r="A48" i="34" s="1"/>
  <c r="A49" i="34" s="1"/>
  <c r="A50" i="34" s="1"/>
  <c r="A14" i="26"/>
  <c r="A13" i="46" l="1"/>
  <c r="A15" i="26"/>
  <c r="F142" i="26"/>
  <c r="F115" i="26"/>
  <c r="F53" i="26"/>
  <c r="F15" i="26"/>
  <c r="F19" i="26"/>
  <c r="F18" i="26"/>
  <c r="F11" i="26"/>
  <c r="F20" i="26"/>
  <c r="F52" i="26"/>
  <c r="F26" i="26"/>
  <c r="F33" i="26"/>
  <c r="F21" i="26"/>
  <c r="F13" i="26"/>
  <c r="F12" i="26"/>
  <c r="F10" i="26"/>
  <c r="F16" i="26"/>
  <c r="F9" i="26"/>
  <c r="A16" i="26" l="1"/>
  <c r="H21" i="26"/>
  <c r="H52" i="26"/>
  <c r="H16" i="26"/>
  <c r="H20" i="26"/>
  <c r="H18" i="26"/>
  <c r="H15" i="26"/>
  <c r="H19" i="26"/>
  <c r="H26" i="26"/>
  <c r="H14" i="26"/>
  <c r="A34" i="45" l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50" i="45" s="1"/>
  <c r="A51" i="45" s="1"/>
  <c r="A52" i="45" s="1"/>
  <c r="A53" i="45" s="1"/>
  <c r="A54" i="45" s="1"/>
  <c r="A55" i="45" s="1"/>
  <c r="A45" i="43"/>
  <c r="A46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70" i="43" s="1"/>
  <c r="A71" i="43" s="1"/>
  <c r="A72" i="43" s="1"/>
  <c r="A73" i="43" s="1"/>
  <c r="A74" i="43" s="1"/>
  <c r="A75" i="43" s="1"/>
  <c r="A76" i="43" s="1"/>
  <c r="A77" i="43" s="1"/>
  <c r="A78" i="43" s="1"/>
  <c r="A46" i="42"/>
  <c r="A47" i="42" s="1"/>
  <c r="A50" i="42" s="1"/>
  <c r="A51" i="42" s="1"/>
  <c r="A52" i="42" s="1"/>
  <c r="A53" i="42" s="1"/>
  <c r="A54" i="42" s="1"/>
  <c r="A55" i="42" s="1"/>
  <c r="A56" i="42" s="1"/>
  <c r="A57" i="42" s="1"/>
  <c r="A58" i="42" s="1"/>
  <c r="A59" i="42" s="1"/>
  <c r="A60" i="42" s="1"/>
  <c r="A61" i="42" s="1"/>
  <c r="A62" i="42" s="1"/>
  <c r="A63" i="42" s="1"/>
  <c r="A64" i="42" s="1"/>
  <c r="A65" i="42" s="1"/>
  <c r="A66" i="42" s="1"/>
  <c r="A67" i="42" s="1"/>
  <c r="A68" i="42" s="1"/>
  <c r="A71" i="42" s="1"/>
  <c r="A72" i="42" s="1"/>
  <c r="A73" i="42" s="1"/>
  <c r="A74" i="42" s="1"/>
  <c r="A75" i="42" s="1"/>
  <c r="A76" i="42" s="1"/>
  <c r="A77" i="42" s="1"/>
  <c r="A78" i="42" s="1"/>
  <c r="A79" i="42" s="1"/>
  <c r="A36" i="41"/>
  <c r="A37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54" i="41" s="1"/>
  <c r="A55" i="41" s="1"/>
  <c r="A56" i="41" s="1"/>
  <c r="A57" i="41" s="1"/>
  <c r="A60" i="41" s="1"/>
  <c r="A61" i="41" s="1"/>
  <c r="A62" i="41" s="1"/>
  <c r="A63" i="41" s="1"/>
  <c r="A64" i="41" s="1"/>
  <c r="A65" i="41" s="1"/>
  <c r="A66" i="41" s="1"/>
  <c r="A67" i="41" s="1"/>
  <c r="A68" i="41" s="1"/>
  <c r="A50" i="40"/>
  <c r="A51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A71" i="40" s="1"/>
  <c r="A72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36" i="39"/>
  <c r="A37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45" i="38"/>
  <c r="A46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A60" i="38" s="1"/>
  <c r="A61" i="38" s="1"/>
  <c r="A62" i="38" s="1"/>
  <c r="A63" i="38" s="1"/>
  <c r="A64" i="38" s="1"/>
  <c r="A65" i="38" s="1"/>
  <c r="A66" i="38" s="1"/>
  <c r="A67" i="38" s="1"/>
  <c r="A70" i="38" s="1"/>
  <c r="A71" i="38" s="1"/>
  <c r="A72" i="38" s="1"/>
  <c r="A73" i="38" s="1"/>
  <c r="A74" i="38" s="1"/>
  <c r="A75" i="38" s="1"/>
  <c r="A76" i="38" s="1"/>
  <c r="A77" i="38" s="1"/>
  <c r="A78" i="38" s="1"/>
  <c r="A44" i="37"/>
  <c r="A45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s="1"/>
  <c r="A63" i="37" s="1"/>
  <c r="A64" i="37" s="1"/>
  <c r="A65" i="37" s="1"/>
  <c r="A66" i="37" s="1"/>
  <c r="A67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45" i="36"/>
  <c r="A46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44" i="35"/>
  <c r="A45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6" i="35" s="1"/>
  <c r="A67" i="35" s="1"/>
  <c r="A68" i="35" s="1"/>
  <c r="A69" i="35" s="1"/>
  <c r="A70" i="35" s="1"/>
  <c r="A71" i="35" s="1"/>
  <c r="A72" i="35" s="1"/>
  <c r="A73" i="35" s="1"/>
  <c r="A74" i="35" s="1"/>
  <c r="A75" i="35" s="1"/>
  <c r="A51" i="34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17" i="26"/>
  <c r="A18" i="26" s="1"/>
  <c r="A19" i="26" l="1"/>
  <c r="A78" i="35"/>
  <c r="A81" i="38"/>
  <c r="F95" i="26"/>
  <c r="A88" i="40"/>
  <c r="A81" i="43"/>
  <c r="A82" i="42"/>
  <c r="A71" i="41"/>
  <c r="A81" i="36"/>
  <c r="A72" i="39"/>
  <c r="A84" i="37"/>
  <c r="A88" i="34"/>
  <c r="A82" i="43" l="1"/>
  <c r="A83" i="42"/>
  <c r="A72" i="41"/>
  <c r="A89" i="40"/>
  <c r="A73" i="39"/>
  <c r="A82" i="38"/>
  <c r="A85" i="37"/>
  <c r="A82" i="36"/>
  <c r="A79" i="35"/>
  <c r="A89" i="34"/>
  <c r="A20" i="26"/>
  <c r="H95" i="26"/>
  <c r="F133" i="26"/>
  <c r="F105" i="26"/>
  <c r="F126" i="26"/>
  <c r="F106" i="26"/>
  <c r="F101" i="26"/>
  <c r="F124" i="26"/>
  <c r="F104" i="26"/>
  <c r="F134" i="26"/>
  <c r="F100" i="26"/>
  <c r="F8" i="26"/>
  <c r="F82" i="26"/>
  <c r="F98" i="26"/>
  <c r="F140" i="26"/>
  <c r="F99" i="26"/>
  <c r="F81" i="26"/>
  <c r="F125" i="26"/>
  <c r="F80" i="26"/>
  <c r="F79" i="26"/>
  <c r="F85" i="26"/>
  <c r="F131" i="26"/>
  <c r="F121" i="26"/>
  <c r="F130" i="26"/>
  <c r="F83" i="26"/>
  <c r="F56" i="26"/>
  <c r="F120" i="26"/>
  <c r="F132" i="26"/>
  <c r="F118" i="26"/>
  <c r="F78" i="26"/>
  <c r="A83" i="43" l="1"/>
  <c r="A84" i="42"/>
  <c r="A73" i="41"/>
  <c r="A90" i="40"/>
  <c r="A74" i="39"/>
  <c r="A83" i="38"/>
  <c r="A83" i="36"/>
  <c r="A80" i="35"/>
  <c r="A90" i="34"/>
  <c r="A21" i="26"/>
  <c r="H74" i="26"/>
  <c r="H63" i="26"/>
  <c r="H69" i="26"/>
  <c r="H140" i="26"/>
  <c r="H11" i="26"/>
  <c r="H101" i="26"/>
  <c r="H82" i="26"/>
  <c r="H133" i="26"/>
  <c r="H96" i="26"/>
  <c r="H100" i="26"/>
  <c r="H134" i="26"/>
  <c r="H103" i="26"/>
  <c r="H9" i="26"/>
  <c r="H108" i="26"/>
  <c r="H120" i="26"/>
  <c r="H79" i="26"/>
  <c r="H118" i="26"/>
  <c r="H10" i="26"/>
  <c r="H131" i="26"/>
  <c r="H106" i="26"/>
  <c r="H81" i="26"/>
  <c r="H8" i="26"/>
  <c r="H80" i="26"/>
  <c r="H130" i="26"/>
  <c r="H145" i="26"/>
  <c r="H98" i="26"/>
  <c r="H13" i="26"/>
  <c r="H83" i="26"/>
  <c r="H12" i="26"/>
  <c r="H132" i="26"/>
  <c r="H99" i="26"/>
  <c r="H149" i="26"/>
  <c r="H125" i="26"/>
  <c r="H105" i="26"/>
  <c r="H56" i="26"/>
  <c r="H121" i="26"/>
  <c r="H78" i="26"/>
  <c r="H124" i="26"/>
  <c r="H104" i="26"/>
  <c r="H154" i="26"/>
  <c r="H85" i="26"/>
  <c r="H27" i="26"/>
  <c r="H126" i="26"/>
  <c r="G88" i="26" l="1"/>
  <c r="V88" i="26" s="1"/>
  <c r="A86" i="37"/>
  <c r="G142" i="26"/>
  <c r="V142" i="26" s="1"/>
  <c r="A22" i="26"/>
  <c r="G135" i="26"/>
  <c r="V135" i="26" s="1"/>
  <c r="G53" i="26"/>
  <c r="G155" i="26"/>
  <c r="G127" i="26"/>
  <c r="V127" i="26" s="1"/>
  <c r="G115" i="26"/>
  <c r="V115" i="26" s="1"/>
  <c r="G75" i="26"/>
  <c r="V75" i="26" s="1"/>
  <c r="G157" i="26" l="1"/>
  <c r="A84" i="43"/>
  <c r="A85" i="42"/>
  <c r="A91" i="40"/>
  <c r="A84" i="38"/>
  <c r="A87" i="37"/>
  <c r="A84" i="36"/>
  <c r="A81" i="35"/>
  <c r="A91" i="34"/>
  <c r="V53" i="26"/>
  <c r="A85" i="43" l="1"/>
  <c r="A86" i="42"/>
  <c r="A74" i="41"/>
  <c r="A92" i="40"/>
  <c r="A75" i="39"/>
  <c r="A85" i="38"/>
  <c r="A88" i="37"/>
  <c r="A85" i="36"/>
  <c r="A82" i="35"/>
  <c r="A92" i="34"/>
  <c r="A86" i="43" l="1"/>
  <c r="A87" i="42"/>
  <c r="A75" i="41"/>
  <c r="A93" i="40"/>
  <c r="A76" i="39"/>
  <c r="A86" i="38"/>
  <c r="A89" i="37"/>
  <c r="A86" i="36"/>
  <c r="A83" i="35"/>
  <c r="A93" i="34"/>
  <c r="A23" i="26"/>
  <c r="A87" i="43" l="1"/>
  <c r="A88" i="42"/>
  <c r="A76" i="41"/>
  <c r="A94" i="40"/>
  <c r="A77" i="39"/>
  <c r="A87" i="38"/>
  <c r="A90" i="37"/>
  <c r="A87" i="36"/>
  <c r="A84" i="35"/>
  <c r="A94" i="34"/>
  <c r="A24" i="26"/>
  <c r="A88" i="43" l="1"/>
  <c r="A89" i="42"/>
  <c r="A77" i="41"/>
  <c r="A95" i="40"/>
  <c r="A78" i="39"/>
  <c r="A88" i="38"/>
  <c r="A91" i="37"/>
  <c r="A88" i="36"/>
  <c r="A85" i="35"/>
  <c r="A95" i="34"/>
  <c r="A25" i="26"/>
  <c r="A26" i="26" s="1"/>
  <c r="A89" i="43" l="1"/>
  <c r="A90" i="42"/>
  <c r="A78" i="41"/>
  <c r="A96" i="40"/>
  <c r="A79" i="39"/>
  <c r="A89" i="38"/>
  <c r="A92" i="37"/>
  <c r="A89" i="36"/>
  <c r="A86" i="35"/>
  <c r="A96" i="34"/>
  <c r="A90" i="43" l="1"/>
  <c r="A91" i="42"/>
  <c r="A79" i="41"/>
  <c r="A97" i="40"/>
  <c r="A80" i="39"/>
  <c r="A90" i="38"/>
  <c r="A93" i="37"/>
  <c r="A90" i="36"/>
  <c r="A87" i="35"/>
  <c r="A97" i="34"/>
  <c r="A27" i="26"/>
  <c r="A91" i="43" l="1"/>
  <c r="A92" i="42"/>
  <c r="A80" i="41"/>
  <c r="A98" i="40"/>
  <c r="A81" i="39"/>
  <c r="A91" i="38"/>
  <c r="A94" i="37"/>
  <c r="A91" i="36"/>
  <c r="A88" i="35"/>
  <c r="A98" i="34"/>
  <c r="A28" i="26"/>
  <c r="A92" i="43" l="1"/>
  <c r="A93" i="42"/>
  <c r="A81" i="41"/>
  <c r="A99" i="40"/>
  <c r="A82" i="39"/>
  <c r="A92" i="38"/>
  <c r="A95" i="37"/>
  <c r="A92" i="36"/>
  <c r="A89" i="35"/>
  <c r="A99" i="34"/>
  <c r="A29" i="26"/>
  <c r="A16" i="46" l="1"/>
  <c r="A93" i="43"/>
  <c r="A94" i="42"/>
  <c r="A82" i="41"/>
  <c r="A100" i="40"/>
  <c r="A83" i="39"/>
  <c r="A93" i="38"/>
  <c r="A96" i="37"/>
  <c r="A93" i="36"/>
  <c r="A90" i="35"/>
  <c r="A100" i="34"/>
  <c r="A30" i="26"/>
  <c r="A31" i="26"/>
  <c r="A94" i="43" l="1"/>
  <c r="A95" i="42"/>
  <c r="A83" i="41"/>
  <c r="A101" i="40"/>
  <c r="A84" i="39"/>
  <c r="A94" i="38"/>
  <c r="A97" i="37"/>
  <c r="A94" i="36"/>
  <c r="A91" i="35"/>
  <c r="A101" i="34"/>
  <c r="A32" i="26"/>
  <c r="A33" i="26" s="1"/>
  <c r="A34" i="26" s="1"/>
  <c r="A35" i="26" s="1"/>
  <c r="A36" i="26" s="1"/>
  <c r="A37" i="26" s="1"/>
  <c r="A38" i="26" s="1"/>
  <c r="A39" i="26" s="1"/>
  <c r="A40" i="26" s="1"/>
  <c r="A41" i="26" s="1"/>
  <c r="A95" i="43" l="1"/>
  <c r="A96" i="42"/>
  <c r="A84" i="41"/>
  <c r="A102" i="40"/>
  <c r="A85" i="39"/>
  <c r="A95" i="38"/>
  <c r="A98" i="37"/>
  <c r="A95" i="36"/>
  <c r="A92" i="35"/>
  <c r="A102" i="34"/>
  <c r="A17" i="46" l="1"/>
  <c r="A96" i="43"/>
  <c r="A97" i="42"/>
  <c r="A103" i="40"/>
  <c r="A86" i="39"/>
  <c r="A96" i="38"/>
  <c r="A99" i="37"/>
  <c r="A96" i="36"/>
  <c r="A93" i="35"/>
  <c r="A103" i="34"/>
  <c r="A97" i="43" l="1"/>
  <c r="A98" i="42"/>
  <c r="A104" i="40"/>
  <c r="A87" i="39"/>
  <c r="A97" i="38"/>
  <c r="A100" i="37"/>
  <c r="A97" i="36"/>
  <c r="A94" i="35"/>
  <c r="A104" i="34"/>
  <c r="A98" i="43" l="1"/>
  <c r="A99" i="42"/>
  <c r="A105" i="40"/>
  <c r="A88" i="39"/>
  <c r="A98" i="38"/>
  <c r="A101" i="37"/>
  <c r="A98" i="36"/>
  <c r="A95" i="35"/>
  <c r="A105" i="34"/>
  <c r="A99" i="43" l="1"/>
  <c r="A100" i="42"/>
  <c r="A106" i="40"/>
  <c r="A89" i="39"/>
  <c r="A99" i="38"/>
  <c r="A102" i="37"/>
  <c r="A99" i="36"/>
  <c r="A96" i="35"/>
  <c r="A106" i="34"/>
  <c r="A107" i="40" l="1"/>
  <c r="A103" i="37"/>
  <c r="A97" i="35"/>
  <c r="A107" i="34"/>
  <c r="A18" i="46" l="1"/>
  <c r="A100" i="43"/>
  <c r="A101" i="42"/>
  <c r="A108" i="40"/>
  <c r="A90" i="39"/>
  <c r="A100" i="38"/>
  <c r="A104" i="37"/>
  <c r="A100" i="36"/>
  <c r="A98" i="35"/>
  <c r="A108" i="34"/>
  <c r="A19" i="46" l="1"/>
  <c r="A101" i="43"/>
  <c r="A102" i="42"/>
  <c r="A109" i="40"/>
  <c r="A91" i="39"/>
  <c r="A101" i="38"/>
  <c r="A105" i="37"/>
  <c r="A101" i="36"/>
  <c r="A99" i="35"/>
  <c r="A109" i="34"/>
  <c r="A20" i="46" l="1"/>
  <c r="A102" i="43"/>
  <c r="A103" i="42"/>
  <c r="A110" i="40"/>
  <c r="A92" i="39"/>
  <c r="A102" i="38"/>
  <c r="A106" i="37"/>
  <c r="A102" i="36"/>
  <c r="A100" i="35"/>
  <c r="A110" i="34"/>
  <c r="A23" i="46" l="1"/>
  <c r="A103" i="43"/>
  <c r="A104" i="42"/>
  <c r="A111" i="40"/>
  <c r="A93" i="39"/>
  <c r="A103" i="38"/>
  <c r="A107" i="37"/>
  <c r="A103" i="36"/>
  <c r="A101" i="35"/>
  <c r="A111" i="34"/>
  <c r="A24" i="46" l="1"/>
  <c r="A104" i="43"/>
  <c r="A105" i="42"/>
  <c r="A112" i="40"/>
  <c r="A94" i="39"/>
  <c r="A104" i="38"/>
  <c r="A108" i="37"/>
  <c r="A104" i="36"/>
  <c r="A102" i="35"/>
  <c r="A112" i="34"/>
  <c r="A42" i="26"/>
  <c r="A25" i="46" l="1"/>
  <c r="A105" i="43"/>
  <c r="A106" i="42"/>
  <c r="A113" i="40"/>
  <c r="A95" i="39"/>
  <c r="A105" i="38"/>
  <c r="A109" i="37"/>
  <c r="A105" i="36"/>
  <c r="A103" i="35"/>
  <c r="A113" i="34"/>
  <c r="A43" i="26"/>
  <c r="A44" i="26" s="1"/>
  <c r="A45" i="26" s="1"/>
  <c r="A46" i="26" s="1"/>
  <c r="A47" i="26" s="1"/>
  <c r="A48" i="26" s="1"/>
  <c r="A49" i="26" s="1"/>
  <c r="A50" i="26" s="1"/>
  <c r="A108" i="43" l="1"/>
  <c r="A109" i="42"/>
  <c r="A87" i="41"/>
  <c r="A116" i="40"/>
  <c r="A98" i="39"/>
  <c r="A108" i="38"/>
  <c r="A112" i="37"/>
  <c r="A108" i="36"/>
  <c r="A106" i="35"/>
  <c r="A116" i="34"/>
  <c r="A26" i="46" l="1"/>
  <c r="A109" i="43"/>
  <c r="A110" i="42"/>
  <c r="A88" i="41"/>
  <c r="A117" i="40"/>
  <c r="A99" i="39"/>
  <c r="A109" i="38"/>
  <c r="A113" i="37"/>
  <c r="A109" i="36"/>
  <c r="A107" i="35"/>
  <c r="A117" i="34"/>
  <c r="A27" i="46" l="1"/>
  <c r="A110" i="43"/>
  <c r="A111" i="42"/>
  <c r="A89" i="41"/>
  <c r="A118" i="40"/>
  <c r="A100" i="39"/>
  <c r="A110" i="38"/>
  <c r="A114" i="37"/>
  <c r="A110" i="36"/>
  <c r="A108" i="35"/>
  <c r="A118" i="34"/>
  <c r="A30" i="46"/>
  <c r="A31" i="46" l="1"/>
  <c r="A32" i="46" s="1"/>
  <c r="A33" i="46" s="1"/>
  <c r="A111" i="43"/>
  <c r="A112" i="42"/>
  <c r="A90" i="41"/>
  <c r="A119" i="40"/>
  <c r="A101" i="39"/>
  <c r="A111" i="38"/>
  <c r="A115" i="37"/>
  <c r="A111" i="36"/>
  <c r="A109" i="35"/>
  <c r="A119" i="34"/>
  <c r="A112" i="43" l="1"/>
  <c r="A113" i="42"/>
  <c r="A91" i="41"/>
  <c r="A120" i="40"/>
  <c r="A102" i="39"/>
  <c r="A112" i="38"/>
  <c r="A116" i="37"/>
  <c r="A112" i="36"/>
  <c r="A110" i="35"/>
  <c r="A120" i="34"/>
  <c r="A51" i="26"/>
  <c r="A52" i="26" s="1"/>
  <c r="A113" i="43" l="1"/>
  <c r="A114" i="42"/>
  <c r="A121" i="40"/>
  <c r="A103" i="39"/>
  <c r="A113" i="38"/>
  <c r="A117" i="37"/>
  <c r="A113" i="36"/>
  <c r="A111" i="35"/>
  <c r="A121" i="34"/>
  <c r="A55" i="26"/>
  <c r="A56" i="26" l="1"/>
  <c r="A114" i="43" l="1"/>
  <c r="A115" i="42"/>
  <c r="A92" i="41"/>
  <c r="A122" i="40"/>
  <c r="A104" i="39"/>
  <c r="A114" i="38"/>
  <c r="A118" i="37"/>
  <c r="A114" i="36"/>
  <c r="A112" i="35"/>
  <c r="A122" i="34"/>
  <c r="A57" i="26"/>
  <c r="A115" i="43" l="1"/>
  <c r="A116" i="42"/>
  <c r="A93" i="41"/>
  <c r="A123" i="40"/>
  <c r="A105" i="39"/>
  <c r="A115" i="38"/>
  <c r="A119" i="37"/>
  <c r="A115" i="36"/>
  <c r="A113" i="35"/>
  <c r="A123" i="34"/>
  <c r="A58" i="26"/>
  <c r="A116" i="43" l="1"/>
  <c r="A117" i="42"/>
  <c r="A94" i="41"/>
  <c r="A124" i="40"/>
  <c r="A106" i="39"/>
  <c r="A116" i="38"/>
  <c r="A120" i="37"/>
  <c r="A116" i="36"/>
  <c r="A114" i="35"/>
  <c r="A124" i="34"/>
  <c r="A59" i="26"/>
  <c r="A117" i="43" l="1"/>
  <c r="A118" i="42"/>
  <c r="A95" i="41"/>
  <c r="A125" i="40"/>
  <c r="A107" i="39"/>
  <c r="A117" i="38"/>
  <c r="A121" i="37"/>
  <c r="A117" i="36"/>
  <c r="A115" i="35"/>
  <c r="A125" i="34"/>
  <c r="A60" i="26"/>
  <c r="A120" i="43" l="1"/>
  <c r="A121" i="42"/>
  <c r="A98" i="41"/>
  <c r="A128" i="40"/>
  <c r="A110" i="39"/>
  <c r="A120" i="38"/>
  <c r="A124" i="37"/>
  <c r="A120" i="36"/>
  <c r="A118" i="35"/>
  <c r="A128" i="34"/>
  <c r="A61" i="26"/>
  <c r="A121" i="43" l="1"/>
  <c r="A122" i="42"/>
  <c r="A99" i="41"/>
  <c r="A129" i="40"/>
  <c r="A111" i="39"/>
  <c r="A121" i="38"/>
  <c r="A125" i="37"/>
  <c r="A121" i="36"/>
  <c r="A119" i="35"/>
  <c r="A129" i="34"/>
  <c r="A62" i="26"/>
  <c r="A63" i="26" l="1"/>
  <c r="A122" i="43" l="1"/>
  <c r="A123" i="42"/>
  <c r="A100" i="41"/>
  <c r="A130" i="40"/>
  <c r="A112" i="39"/>
  <c r="A122" i="38"/>
  <c r="A126" i="37"/>
  <c r="A122" i="36"/>
  <c r="A120" i="35"/>
  <c r="A130" i="34"/>
  <c r="A64" i="26"/>
  <c r="A65" i="26" s="1"/>
  <c r="A66" i="26" l="1"/>
  <c r="A123" i="43" l="1"/>
  <c r="A124" i="42"/>
  <c r="A101" i="41"/>
  <c r="A131" i="40"/>
  <c r="A113" i="39"/>
  <c r="A123" i="38"/>
  <c r="A127" i="37"/>
  <c r="A123" i="36"/>
  <c r="A121" i="35"/>
  <c r="A131" i="34"/>
  <c r="A67" i="26"/>
  <c r="A68" i="26" l="1"/>
  <c r="A69" i="26" s="1"/>
  <c r="A124" i="43" l="1"/>
  <c r="A125" i="42"/>
  <c r="A102" i="41"/>
  <c r="A132" i="40"/>
  <c r="A114" i="39"/>
  <c r="A124" i="38"/>
  <c r="A128" i="37"/>
  <c r="A124" i="36"/>
  <c r="A122" i="35"/>
  <c r="A132" i="34"/>
  <c r="A70" i="26"/>
  <c r="A125" i="43" l="1"/>
  <c r="A126" i="42"/>
  <c r="A103" i="41"/>
  <c r="A133" i="40"/>
  <c r="A115" i="39"/>
  <c r="A125" i="38"/>
  <c r="A129" i="37"/>
  <c r="A125" i="36"/>
  <c r="A123" i="35"/>
  <c r="A133" i="34"/>
  <c r="A71" i="26"/>
  <c r="A58" i="45"/>
  <c r="A59" i="45" l="1"/>
  <c r="A72" i="26"/>
  <c r="A60" i="45" l="1"/>
  <c r="A73" i="26"/>
  <c r="A61" i="45" l="1"/>
  <c r="A74" i="26"/>
  <c r="A62" i="45" l="1"/>
  <c r="A77" i="26"/>
  <c r="A78" i="26" s="1"/>
  <c r="V149" i="26"/>
  <c r="V153" i="26"/>
  <c r="V145" i="26"/>
  <c r="V152" i="26"/>
  <c r="V148" i="26"/>
  <c r="V154" i="26"/>
  <c r="A63" i="45" l="1"/>
  <c r="V157" i="26"/>
  <c r="A66" i="45" l="1"/>
  <c r="A79" i="26"/>
  <c r="A67" i="45" l="1"/>
  <c r="A80" i="26"/>
  <c r="A68" i="45" l="1"/>
  <c r="A81" i="26"/>
  <c r="A69" i="45" l="1"/>
  <c r="A82" i="26"/>
  <c r="A70" i="45" l="1"/>
  <c r="A83" i="26"/>
  <c r="A71" i="45" l="1"/>
  <c r="A72" i="45" s="1"/>
  <c r="A84" i="26"/>
  <c r="A85" i="26" s="1"/>
  <c r="A86" i="26" s="1"/>
  <c r="A87" i="26" s="1"/>
  <c r="A90" i="26"/>
  <c r="A73" i="45" l="1"/>
  <c r="A91" i="26"/>
  <c r="A76" i="45" l="1"/>
  <c r="A77" i="45" s="1"/>
  <c r="A78" i="45" s="1"/>
  <c r="A74" i="45"/>
  <c r="A92" i="26"/>
  <c r="A126" i="35"/>
  <c r="A81" i="45"/>
  <c r="A118" i="39"/>
  <c r="A106" i="41"/>
  <c r="A128" i="43"/>
  <c r="A132" i="37"/>
  <c r="A82" i="45" l="1"/>
  <c r="A83" i="45" s="1"/>
  <c r="A84" i="45" s="1"/>
  <c r="A85" i="45" s="1"/>
  <c r="A86" i="45" s="1"/>
  <c r="A129" i="43"/>
  <c r="A130" i="43" s="1"/>
  <c r="A131" i="43" s="1"/>
  <c r="A132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07" i="41"/>
  <c r="A108" i="41" s="1"/>
  <c r="A109" i="41" s="1"/>
  <c r="A110" i="41" s="1"/>
  <c r="A113" i="41" s="1"/>
  <c r="A114" i="41" s="1"/>
  <c r="A115" i="41" s="1"/>
  <c r="A116" i="41" s="1"/>
  <c r="A117" i="41" s="1"/>
  <c r="A118" i="41" s="1"/>
  <c r="A119" i="41" s="1"/>
  <c r="A120" i="41" s="1"/>
  <c r="A121" i="41" s="1"/>
  <c r="A122" i="41" s="1"/>
  <c r="A123" i="41" s="1"/>
  <c r="A124" i="41" s="1"/>
  <c r="A119" i="39"/>
  <c r="A120" i="39" s="1"/>
  <c r="A121" i="39" s="1"/>
  <c r="A122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3" i="37"/>
  <c r="A134" i="37" s="1"/>
  <c r="A135" i="37" s="1"/>
  <c r="A136" i="37" s="1"/>
  <c r="A139" i="37" s="1"/>
  <c r="A140" i="37" s="1"/>
  <c r="A141" i="37" s="1"/>
  <c r="A142" i="37" s="1"/>
  <c r="A143" i="37" s="1"/>
  <c r="A144" i="37" s="1"/>
  <c r="A145" i="37" s="1"/>
  <c r="A146" i="37" s="1"/>
  <c r="A147" i="37" s="1"/>
  <c r="A148" i="37" s="1"/>
  <c r="A149" i="37" s="1"/>
  <c r="A150" i="37" s="1"/>
  <c r="A127" i="35"/>
  <c r="A128" i="35" s="1"/>
  <c r="A129" i="35" s="1"/>
  <c r="A130" i="35" s="1"/>
  <c r="A133" i="35" s="1"/>
  <c r="A134" i="35" s="1"/>
  <c r="A135" i="35" s="1"/>
  <c r="A136" i="35" s="1"/>
  <c r="A137" i="35" s="1"/>
  <c r="A138" i="35" s="1"/>
  <c r="A139" i="35" s="1"/>
  <c r="A140" i="35" s="1"/>
  <c r="A141" i="35" s="1"/>
  <c r="A142" i="35" s="1"/>
  <c r="A143" i="35" s="1"/>
  <c r="A93" i="26"/>
  <c r="A94" i="26" l="1"/>
  <c r="A128" i="36"/>
  <c r="A128" i="38"/>
  <c r="A136" i="34"/>
  <c r="A129" i="42"/>
  <c r="A136" i="40"/>
  <c r="A137" i="34" l="1"/>
  <c r="A138" i="34" s="1"/>
  <c r="A139" i="34" s="1"/>
  <c r="A140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29" i="36"/>
  <c r="A130" i="36" s="1"/>
  <c r="A131" i="36" s="1"/>
  <c r="A132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37" i="40"/>
  <c r="A138" i="40" s="1"/>
  <c r="A139" i="40" s="1"/>
  <c r="A140" i="40" s="1"/>
  <c r="A143" i="40" s="1"/>
  <c r="A144" i="40" s="1"/>
  <c r="A145" i="40" s="1"/>
  <c r="A146" i="40" s="1"/>
  <c r="A147" i="40" s="1"/>
  <c r="A148" i="40" s="1"/>
  <c r="A149" i="40" s="1"/>
  <c r="A150" i="40" s="1"/>
  <c r="A151" i="40" s="1"/>
  <c r="A152" i="40" s="1"/>
  <c r="A153" i="40" s="1"/>
  <c r="A129" i="38"/>
  <c r="A130" i="38" s="1"/>
  <c r="A131" i="38" s="1"/>
  <c r="A132" i="38" s="1"/>
  <c r="A135" i="38" s="1"/>
  <c r="A136" i="38" s="1"/>
  <c r="A137" i="38" s="1"/>
  <c r="A138" i="38" s="1"/>
  <c r="A139" i="38" s="1"/>
  <c r="A140" i="38" s="1"/>
  <c r="A141" i="38" s="1"/>
  <c r="A142" i="38" s="1"/>
  <c r="A143" i="38" s="1"/>
  <c r="A144" i="38" s="1"/>
  <c r="A145" i="38" s="1"/>
  <c r="A130" i="42"/>
  <c r="A131" i="42" s="1"/>
  <c r="A132" i="42" s="1"/>
  <c r="A133" i="42" s="1"/>
  <c r="A136" i="42" s="1"/>
  <c r="A137" i="42" s="1"/>
  <c r="A138" i="42" s="1"/>
  <c r="A139" i="42" s="1"/>
  <c r="A140" i="42" s="1"/>
  <c r="A141" i="42" s="1"/>
  <c r="A142" i="42" s="1"/>
  <c r="A143" i="42" s="1"/>
  <c r="A144" i="42" s="1"/>
  <c r="A145" i="42" s="1"/>
  <c r="A146" i="42" s="1"/>
  <c r="A147" i="42" s="1"/>
  <c r="A95" i="26"/>
  <c r="A96" i="26" l="1"/>
  <c r="A97" i="26" l="1"/>
  <c r="A98" i="26" s="1"/>
  <c r="A99" i="26" l="1"/>
  <c r="A100" i="26" l="1"/>
  <c r="A101" i="26" l="1"/>
  <c r="A102" i="26" l="1"/>
  <c r="A103" i="26" l="1"/>
  <c r="A104" i="26" l="1"/>
  <c r="A105" i="26" l="1"/>
  <c r="A106" i="26" l="1"/>
  <c r="A107" i="26" l="1"/>
  <c r="A108" i="26" l="1"/>
  <c r="A109" i="26" l="1"/>
  <c r="A110" i="26" l="1"/>
  <c r="A111" i="26" l="1"/>
  <c r="A112" i="26" l="1"/>
  <c r="A113" i="26" l="1"/>
  <c r="A114" i="26" l="1"/>
  <c r="A117" i="26" l="1"/>
  <c r="A118" i="26" l="1"/>
  <c r="A119" i="26" l="1"/>
  <c r="A120" i="26" l="1"/>
  <c r="A121" i="26" l="1"/>
  <c r="A122" i="26" l="1"/>
  <c r="A123" i="26" l="1"/>
  <c r="A124" i="26" l="1"/>
  <c r="A125" i="26" l="1"/>
  <c r="A126" i="26" l="1"/>
  <c r="A129" i="26" l="1"/>
  <c r="A130" i="26" l="1"/>
  <c r="A131" i="26" l="1"/>
  <c r="A132" i="26" l="1"/>
  <c r="A133" i="26" l="1"/>
  <c r="A134" i="26" l="1"/>
  <c r="A137" i="26"/>
  <c r="A138" i="26" l="1"/>
  <c r="A139" i="26" s="1"/>
  <c r="A140" i="26" s="1"/>
  <c r="A141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</calcChain>
</file>

<file path=xl/sharedStrings.xml><?xml version="1.0" encoding="utf-8"?>
<sst xmlns="http://schemas.openxmlformats.org/spreadsheetml/2006/main" count="4606" uniqueCount="186">
  <si>
    <t>R.br.</t>
  </si>
  <si>
    <t>Opis</t>
  </si>
  <si>
    <t>Jedinica mjere</t>
  </si>
  <si>
    <t>Količina</t>
  </si>
  <si>
    <t>Jedinična cijena [kn]</t>
  </si>
  <si>
    <t>Ukupna cijena [kn]</t>
  </si>
  <si>
    <t>Oprema</t>
  </si>
  <si>
    <t>kom</t>
  </si>
  <si>
    <t>kpl</t>
  </si>
  <si>
    <t>m</t>
  </si>
  <si>
    <t>Instalacije</t>
  </si>
  <si>
    <t>Sustav protuprovalne i perimetarske zaštite</t>
  </si>
  <si>
    <t>SVEUKUPNO SUSTAV TEHNIČKE ZAŠTITE:</t>
  </si>
  <si>
    <t xml:space="preserve">Tip </t>
  </si>
  <si>
    <t xml:space="preserve">Proizvođač </t>
  </si>
  <si>
    <t>Usluga</t>
  </si>
  <si>
    <t>Zajedničke usluge</t>
  </si>
  <si>
    <t>Opće usluge</t>
  </si>
  <si>
    <t>Građevinske usluge</t>
  </si>
  <si>
    <t>TRITON</t>
  </si>
  <si>
    <t>Investitor:</t>
  </si>
  <si>
    <t>Građevina:</t>
  </si>
  <si>
    <t>Sustav video nadzora</t>
  </si>
  <si>
    <t>---</t>
  </si>
  <si>
    <t>komplet</t>
  </si>
  <si>
    <t>Sekcija UPS:</t>
  </si>
  <si>
    <t>• zaštitno uzemljenje PF-Y 1x16</t>
  </si>
  <si>
    <t>• 1-polni automatski prekidač nazivne struje 10 A, B krivulja okidanja</t>
  </si>
  <si>
    <t>• 1-polni automatski prekidač nazivne struje 16 A, C krivulja okidanja</t>
  </si>
  <si>
    <t>• 2-polna grebenasta sklopka nazivne struje 20 A, položaji 1-0-2</t>
  </si>
  <si>
    <t>• 1-polna grebenasta sklopka nazivne struje 20 A, položaji 1-0</t>
  </si>
  <si>
    <t>• 1-polni automatski prekidač nazivne struje 10 A, C krivulja okidanja</t>
  </si>
  <si>
    <t>• 2-polni automatski prekidač nazivne struje 16 A, C krivulja okidanja</t>
  </si>
  <si>
    <t>Nabava, isporuka, postavljanje i spajanje zidnog razvodnog ormara, s bravicom, sa slijedećom ugrađenom opremom:
Sekcija mreža:</t>
  </si>
  <si>
    <t>Podaci o Ponuditelju (naziv, adresa, OIB)</t>
  </si>
  <si>
    <t>Plinacro d.o.o., Savska cesta 88a, Zagreb</t>
  </si>
  <si>
    <t>.</t>
  </si>
  <si>
    <t>PO DUGOPOLJE</t>
  </si>
  <si>
    <t>PO STANKOVCI</t>
  </si>
  <si>
    <t>PO OGULIN</t>
  </si>
  <si>
    <t>PO RIJEKA</t>
  </si>
  <si>
    <t>PO IVANIĆ GRAD</t>
  </si>
  <si>
    <t>PO SLAVONSKI BROD</t>
  </si>
  <si>
    <t>PO DONJI MIHOLJAC</t>
  </si>
  <si>
    <t>PO VODNJAN</t>
  </si>
  <si>
    <t>PO LUČKO</t>
  </si>
  <si>
    <t>PO ĐURĐEVAC</t>
  </si>
  <si>
    <t>PO ČAKOVEC</t>
  </si>
  <si>
    <t>PO ZABOK</t>
  </si>
  <si>
    <t>UPRAVNA ZGRADA ZAGREB</t>
  </si>
  <si>
    <t>• 1-polna grebenasta sklopka nazivne struje 32 A, položaji 1-0</t>
  </si>
  <si>
    <t>• 1-polni kombinirani automatski prekidač nazivne struje 16A, C krivulja okidanja, diferencijalne struje 0,1 A</t>
  </si>
  <si>
    <t>• podnaponski okidač, nazivnog napona 230 VAC, trenutno okidanje (između 70 i 40% Un)</t>
  </si>
  <si>
    <t>• odvodnik prenapona sa izmjenjivim uloškom Uc = 255 V, Up = 1,4 kV, In = 20 kA, tip 2</t>
  </si>
  <si>
    <t>• iskrište sa izmjenjivim uloškom Uc = 255 V, Up = 1,5 kV, In = 20 kA, tip 2</t>
  </si>
  <si>
    <t>Nabava, isporuka, postavljanje i spajanje zidnog razvodnog ormara, s bravicom, sa slijedećom ugrađenom opremom:</t>
  </si>
  <si>
    <t xml:space="preserve">Programiranje i parametriranje sustava s unošenjem korisničkih podataka. Stavka obuhvaća sve potrebne radove za ostvarivanje pune funkcionalnosti sustava.
</t>
  </si>
  <si>
    <t xml:space="preserve">Dobava, isporuka, instalacija i parametriranje proširenja licence za spajanje mrežnog video snimača na Nadzorni centar Kutina. 
Napomena: licenca se unosi na postojeću centralnu upravljačku aplikaciju Plinacroa (Supervisor).
</t>
  </si>
  <si>
    <t xml:space="preserve">Dobava, isporuka, instalacija i parametriranje proširenja licenci za snimanje i detekciju pokreta jedne IP kamere.
</t>
  </si>
  <si>
    <t>• 1-polni automatski prekidač nazivne struje 16 A, B krivulja okidanja</t>
  </si>
  <si>
    <t xml:space="preserve">Građevinski proboji zidova potrebni za izvođenje instalacija, komplet s potrebnim materijalom i radovima za odgovarajuću obradu proboja radi zaštite kabela od oštećenja, brtvljenje, provlačenje plastičnih zaštitnih cijevi i sl.
</t>
  </si>
  <si>
    <t xml:space="preserve">Nabacivanje parica kabela na prespojni panel i spajanje na sabirnicu za uzemljenje i elementima za označavanje, s tiskanim ispisom oznaka i označavanjem prespojnog panela i svakog priključnog mjesta (oznake moraju biti otporne na prašinu i vlagu).
</t>
  </si>
  <si>
    <t xml:space="preserve">Dobava, isporuka, instalacija i parametriranje proširenja licence za spajanje protuprovalne centrale na Nadzorni centar. 
Napomena: licenca se unosi na postojeću centralnu upravljačku aplikaciju Plinacroa (Supervisor).
</t>
  </si>
  <si>
    <t xml:space="preserve">Dobava, isporuka i polaganje cijevi PEHD Ø50 mm.
</t>
  </si>
  <si>
    <t xml:space="preserve">Dobava, isporuka i polaganje cijevi NOVOTUB Ø40 mm.
</t>
  </si>
  <si>
    <t xml:space="preserve">Dobava, isporuka i polaganje cijevi NOVOTUB Ø110 mm.
</t>
  </si>
  <si>
    <t xml:space="preserve">Čišćenje radilišta po završetku radova.
</t>
  </si>
  <si>
    <t xml:space="preserve">Dovoz i odvoz materijala.
</t>
  </si>
  <si>
    <t xml:space="preserve">Iskolčenje trase.
</t>
  </si>
  <si>
    <t xml:space="preserve">Provjera rada komunikacije sustava protuprovalne zaštite prema Nadzornom centru.
</t>
  </si>
  <si>
    <t xml:space="preserve">Daljinsko programiranje, podešavanje i nadzor rada protuprovalne centrale, dodavanje korisnika i automatsko postavljanje zaštite nakon isteka vremena. 
</t>
  </si>
  <si>
    <t xml:space="preserve">Dobava, isporuka i ugradnja plastičnih kanalica bijele boje, dimenzija 50x35 mm sa svim montažnim priborom uključujući potrebni instalacijski spojni i montažni pribor i materijal.
</t>
  </si>
  <si>
    <t xml:space="preserve">Dobava, isporuka i ugradnja 19" kabelske vodilice, visine 1 HU.
</t>
  </si>
  <si>
    <t xml:space="preserve">Dobava, isporuka, ugradnja i spajanje 19" prespojnog panela s dvostrukim konektorima za spajanje svjetlovodnih MM kabela, 12 priključka, visine 1 HU. Komplet sa splice kazetom, pigtail-ovima i štitnikom zavara.
</t>
  </si>
  <si>
    <t xml:space="preserve">Dobava, isporuka i montaža kabelskih polica PK 50. Komplet s poklopcem te sa svim montažnim i spojnim priborom i materijalom.
</t>
  </si>
  <si>
    <t xml:space="preserve">Dobava, isporuka i montaža kabelskih polica PK 100. Komplet s poklopcem te sa svim montažnim i spojnim priborom i materijalom.
</t>
  </si>
  <si>
    <t xml:space="preserve">Dobava, isporuka i ugradnja plastičnih kanalica bijele boje, dimenzija 20x10 mm sa svim montažnim priborom uključujući potrebni instalacijski spojni i montažni pribor i materijal.
</t>
  </si>
  <si>
    <t xml:space="preserve">Spajanje razdjelnika napajanja sustava tehničke zaštite na postojeći razdjelnik napajanja objekta uz ugradnju odgovarajuće opreme i prekidača.
</t>
  </si>
  <si>
    <t xml:space="preserve">Obilježavanje kabela u skladu sa projektnom dokumentacijom.
</t>
  </si>
  <si>
    <t xml:space="preserve">Programiranje rada mrežnih preklopnika, podešavanje QoS, podešavanje IP adresa, podešavanje STP-a i podešavanje sigurnosti na portovima.
</t>
  </si>
  <si>
    <t xml:space="preserve">Sinkronizacija vremena sustava s TIME serverom.
</t>
  </si>
  <si>
    <t xml:space="preserve">Provjera rada komunikacije sustava videonadzorne zaštite prema Nadzornom centru.
</t>
  </si>
  <si>
    <t xml:space="preserve">Podešavanje preset pozicija i tura pokretne kamere.
Integracija okretne kamere sa sustavom perimetarske zaštite na način da se u slučaju alarma kamera okrene prema mjestu nastanka alarma.
</t>
  </si>
  <si>
    <t xml:space="preserve">Ispitivanje instalacija sustava videonadzorne zaštite (S/FTP). Stavka uključuje  mjerenje, izdavanje certifikata o izvršenom mjerenju te izradu izvještaja sa parametrima:
• WIRE MAP,
• PSNEXT,
• NEXT,
• PSELFEXT,
• REMOTE PSELFEXT,
• ELFEXT,
• REMOTE ELFEXT,
• RETURN LOSS,
• ATTENUATION, 
• PSACR,
• ACR,
• LENGTH,
• DELAY SKEW,
• PROPAGATION DELAY.
</t>
  </si>
  <si>
    <t xml:space="preserve">Podešavanje vidnog polja kamera.
Vidno polje potrebno je podesiti u različitim uvjetima rada. Posebnu pažnju posvetiti noćnom režimu rada kamera, te za vrijeme visokog stupnja osvjetljenosti ili pozadinskog osvjetljenja.
</t>
  </si>
  <si>
    <t xml:space="preserve">Izrada podzemne kabelske kanalizacije u asfaltiranoj površini. U stavku je uključeno:
• rezanje/razbijanje asfaltiranog/betonskog sloja prometnice u širini od 40 cm, sa odvozom materijala na deponij
• kombinirani strojni i ručni iskop kabelskog rova dimenzija (VxŠ) 80x40 cm u zelenoj površini
• dobava, isporuka i razastiranje pijeska granulacije do 4 mm za pješčanu posteljicu i nadsloj za kabelske cijevi, ukupne visine posteljice i nadsloja u rovu 20 cm
• dobava, isporuka i polaganje upozoravajuće PVC trake
• izrada zaštite prilikom križanja sa drugim instalacijama
• zatrpavanje kabelskog rova nakon polaganja cijevi zemljom očišćenog od krupnog kamenja u slojevima od 30 cm uz nabijanje vibronabijačem
• sanacija prekopa prometnice novim asflatnim/betonskim slojem u skladu s pravilima struke
• odvoz viška materijala iz iskopa na deponij.
</t>
  </si>
  <si>
    <t xml:space="preserve">Izrada podzemne kabelske kanalizacije u zelenoj površini. U stavku je uključeno:
• kombinirani strojni i ručni iskop kabelskog rova dimenzija (VxŠ) 80x40 cm u zelenoj površini
• dobava, isporuka i razastiranje pijeska granulacije do 4 mm za pješčanu posteljicu i nadsloj za kabelske cijevi, ukupne visine posteljice i nadsloja u rovu 20 cm
• dobava, isporuka i polaganje upozoravajuće PVC trake
• izrada zaštite prilikom križanja sa drugim instalacijama
• zatrpavanje kabelskog rova nakon polaganja cijevi zemljom očišćenog od krupnog kamenja u slojevima od 30 cm uz nabijanje vibronabijačem
• završno planiranje površina na trasi kabelskog rova i dovođenje terena u prvobitno stanje
• odvoz viška materijala iz iskopa na deponij.
</t>
  </si>
  <si>
    <t xml:space="preserve">Vođenje gradilišta:
• vođenje građevinskog dnevnika
• izrada izvješća o statusu projekta
• izrada izvanrednih izvještaja
• upravljanje radnicima i vođenje brige u domeni zaštite na radu i zaštite od požara
• koordinacija sa investitorom i nadzornim inženjerom
• izrada privremenih i okončane situacije
• vođenje knjige atesta i certifikata
• izrada zapisnika i potvrde definirane Pravilnikom o uvjetima i načinu provedbe tehničke zaštite (NN 198/03) i Zakona o privatnoj zaštiti (NN 68/03, 31/10 i 139/10)
• izrada i obilježavanje prostora s potrebnim naljepnicama upozorenja
• dobava knjige održavanja sustava tehničke zaštite.
</t>
  </si>
  <si>
    <t xml:space="preserve">Dobava, isporuka, ugradnja i spajanje mrežnog video snimča sljedećih tehničkih karakteristika:
• procesor: četverojezgreni Xeon procesor radnog takta 3.2 GHz
• radna memorija: 4 GB, DDR3‑1600
• ugrađeni tvrdi diskovi 2x2 TB, 3.5" SATA
• podrška za kreiranje RAID polja
• mrežni priključak: 1x1 GbE, RJ-45
• USB priključci: minimalno 2x
• predinstalirani operativni sustav Microsoft Windows Server 2012
• predinstalirana glavna upravljačka aplikacija videonadzora
• podrška za snimanje do 16 IP kanala
• podrška za video formate MJPEG, MPEG-4 i H.264
• podrška za snimanje ONVIF kompatibilnih kamera
• video izlaz: 1x VGA
• napajanje: 100-240 VAC.
Napomena: ponuđeni snimač mora biti kompatibilan sa postojećom centralnom videonadzornom i upravljačkom aplikacijom Plinacro (Supervisor).
</t>
  </si>
  <si>
    <t xml:space="preserve">Dobava, isporuka, ugradnja i spajanje fiksne mrežne kamere slijedećih tehničkih karakteristika: 
• 1/3" CMOS senzor, dan/noć
• rezolucija 720p
• podržane video kompresije: H.264, M-JPEG, JPEG
• dan/noć uz mehanički IC filter
• osjetljivost: kolor: &lt;0,02 lx; BW: &lt;0,01 lx
• SNR: &gt;50 dB
• dinamički raspon: &gt;80 dB
• radna temperatura: od -20 do 50°C
• automatsko udaljeno podešavanje fokusa kamere preko LAN mreže
• podrška za prihvat memorijske kartice do 2 TB
• podrška za predalarmno snimanje na internu RAM memoriju radi produljenja vijeka trajanja memorijske kartice
• mrežni priključak: 10/100 Base-T, RJ-45
• napajanje: PowerOverEthernet (PoE), 12 VDC, 24 VAC
• potrošnja: najviše 6 W.
</t>
  </si>
  <si>
    <t xml:space="preserve">Dobava, isporuka, ugradnja, spajanje i podešavanje varifokalnog objektiva za megapikselnu kameru slijedećih tehničkih karakteristika:
• megapikselni varifokalni dan/noć objektiv za mrežnu kolor kameru
• podesiva žarišna duljina: 5-50 mm
• automatsko (DC) podešavanje irisa
• korigiran za IC valne duljine.
</t>
  </si>
  <si>
    <t xml:space="preserve">Dobava, isporuka, ugradnja i spajanje kućišta kamere slijedećih tehničkih karakteristika:
• vodootporna izvedba za vanjsku montažu
• ugrađeno sjenilo za zaštitu od sunca
• ugrađeni grijač i termostat
• provod kabela kroz nosač kamere
• minimalno 250 mm iskoristivog unutarnjeg prostora
• stupanj zaštite: IP66
• radna temperatura: od -20 do 50°C
• potrošnja: 24 W
• napajanje: 230 VAC / 50 Hz
• ugrađen napajač za kamere 230 / 24 VAC
• uključen nosač i montažni pribor.
</t>
  </si>
  <si>
    <t xml:space="preserve">Dobava, isporuka, ugradnja i spajanje pokretne mrežne kamere u
dome kućištu sa integriranom IC rasvjetom slijedećih tehničkih
karakteristika:
• 1/3" CMOS senzor
• rezolucija 1280×720
• zum: optički 30x; digitalni 12x
• varifokalni objektiv: 5-120 mm
• osjetljivost: kolor: &lt;0,3 lx; BW: &lt;0,0015 lx
• SNR: &gt;50 dB
• IC 850 nm + vidljive (6700 K) LED diode sa mogućnosti odabira
načina osvjetljenja
• detekcija objekata do 150 m koristeći IC rasvjetu
• ugrađena videoanalitika sa mogućnošću automatskog klasificiranja objekata (osoba, automobil, motocikl)
• mogućnost podešavanja virtualnih alarmnih zona te automatskog praćenja objekata
• brzina okreta: do 120°/s
• rotacija: 360° kontinuirano
• broj preset pozicija: 256
• broj tura: 4
• kamera u vanjskom dome kućištu, IP68, s ugrađenim brisačem
stakla
• mrežni priključak: 10/100 Base-T, RJ-45
• potrošnja do 40 W (do 70 W sa uključenom rasvjetom)
• uključen vlastiti napajač.
</t>
  </si>
  <si>
    <t xml:space="preserve">Dobava, isporuka, ugradnja i spajanje mrežnog preklopnika s 12 priključaka slijedećih tehničkih karakteristika:
• 12x Ethernet PoE 10/100 priključka, RJ-45
• 2x dvostruka Gigabit Ethernet priključka (RJ-45 ili SFP)
• memorija: minimalno 64 MB Flash memorija, 128 MB DRAM
• interno preklapanje: 10 Gbps
• prosljeđivanje 64 bit paketa: 4.8 Mpps
• broj podržanih VLAN-ova: 255
• ugrađena podrška za QoS (802.1p)
• ugrađena podrška za STP (IEEE 802.1d)
• ugrađena podrška za RSTP (IEEE 802.1w) i MSTP (IEEE 802.1s)
• ugrađena podrška za dynamic port-based security (IEEE 802.1x)
• ugradnja u standardni 19" ormar, 1 HU
• napajanje: 100-240 VAC.
</t>
  </si>
  <si>
    <t xml:space="preserve">Dobava, isporuka, ugradnja i spajanje mrežnog preklopnika s 24 priključka slijedećih karakteristika:
• 24x Ethernet 10/100 PoE priključka, RJ-45
• 2x Gigabit Ethernet SFP priključka
• memorija: minimalno 128 MB Flash memorija, 512 MB DRAM
• interno preklapanje: 108 Gbps
• prosljeđivanje 64-byte paketa: 95.2 Mpps
• ugrađena podrška za QoS (802.1p)
• ugrađena podrška za STP (IEEE 802.1d)
• ugrađena podrška za RSTP (IEEE 802.1w) i MSTP (IEEE 802.1s)
• ugrađena podrška za dynamic port-based security(IEEE 802.1x)
• ugradnja u standardni 19" ormar, 1 HU
• napajanje: 100-240 VAC
• snaga: najviše 370 W.
</t>
  </si>
  <si>
    <t xml:space="preserve">Dobava, isporuka i ugradnja rack ormara slijedećih tehničkih karakteristika:
• samostojeći
• tlocrtnih dimenzija (ŠxD): 600x800 mm
• visina: 22 HU
• staklena vrata s prednje strane s metalnim okvirom, bravicom i 3 ključa
• zaključavanje svih stranica (prednje, bočne, zadnje)
• elementi za aktivno hlađenje (ventilacija s termoregulacijom)
• podnožje s ventilacijskim otvorima i elementima za niveliranje
• uvođenje kabela s donje i gornje strane, poklopac s otvorima za ventilaciju
• 19" izvlačive police za smještaj opreme koja nije u rack-izvedbi
• 2x6 schuko 230 VAC / 50 Hz utičnih mjesta s prenaponskom zaštitom (surge protection) za napajanje opreme
• instalacija uzemljenja (komplet kabela i sabirnica za uzemljenje)
• fiksni jednostruki okvir za montažu 19" rack opreme, s kompletom elemenata za montažu opreme (kavezne matice M6 i vijak M6 x 16 mm).
</t>
  </si>
  <si>
    <t xml:space="preserve">Ispitivanje, programiranje parametara rada mrežnog video snimača s unošenjem korisničkih podataka, probni pogon i puštanje u rad sustava videonadzorne zaštite.
</t>
  </si>
  <si>
    <t xml:space="preserve">Radovi na rack ormarima tehničke zaštite:
• potrebni materijali i radovi za izvedbu uzemljenja, odnosno izjednačenja potencijala
• osiguranje napajanja aktivne opreme i ventilacije.
</t>
  </si>
  <si>
    <t xml:space="preserve">Dobava, isporuka, ugradnja i spajanje modula prenaponske zaštite sustava perimetarske detekcije slijedećih tehničkih karakteristika:
• zaštita napajačke i podatkovne linije
• RFI / EMI zaštita
• maksimalna struja udara: 450 A
• vrijeme reakcije: 1 ps 
• radna temperatura: od -40 do 70°C
• uključen montažni pribor.
</t>
  </si>
  <si>
    <r>
      <t>Dobava, isporuka, polaganje i uvlačenje kabela
NYY 3x1,5 mm²</t>
    </r>
    <r>
      <rPr>
        <sz val="8"/>
        <rFont val="Arial"/>
        <family val="2"/>
        <charset val="238"/>
      </rPr>
      <t xml:space="preserve">
</t>
    </r>
  </si>
  <si>
    <r>
      <t>Dobava, isporuka, polaganje i uvlačenje kabela 
NYY 3x2,5 mm²</t>
    </r>
    <r>
      <rPr>
        <sz val="8"/>
        <rFont val="Arial"/>
        <family val="2"/>
        <charset val="238"/>
      </rPr>
      <t xml:space="preserve">
</t>
    </r>
  </si>
  <si>
    <r>
      <t>Dobava, isporuka, polaganje i uvlačenje kabela
H05VV-F 3G0,75 mm²</t>
    </r>
    <r>
      <rPr>
        <sz val="8"/>
        <rFont val="Arial"/>
        <family val="2"/>
        <charset val="238"/>
      </rPr>
      <t xml:space="preserve">
</t>
    </r>
  </si>
  <si>
    <r>
      <t>Dobava, isporuka, polaganje i uvlačenje kabela 
H05VV-F 3G1,5 mm²</t>
    </r>
    <r>
      <rPr>
        <sz val="8"/>
        <rFont val="Arial"/>
        <family val="2"/>
        <charset val="238"/>
      </rPr>
      <t xml:space="preserve">
</t>
    </r>
  </si>
  <si>
    <r>
      <t>Dobava, isporuka, polaganje i uvlačenje kabela 
H05VV-F 3G2,5 mm²</t>
    </r>
    <r>
      <rPr>
        <sz val="8"/>
        <rFont val="Arial"/>
        <family val="2"/>
        <charset val="238"/>
      </rPr>
      <t xml:space="preserve">
</t>
    </r>
  </si>
  <si>
    <r>
      <t>Dobava, isporuka, polaganje i uvlačenje kabela 
H05VV-F 3G4 mm²</t>
    </r>
    <r>
      <rPr>
        <sz val="8"/>
        <rFont val="Arial"/>
        <family val="2"/>
        <charset val="238"/>
      </rPr>
      <t xml:space="preserve">
</t>
    </r>
  </si>
  <si>
    <t xml:space="preserve">Dobava, isporuka, ugradnja, spajanje, parametriranje i kalibriranje procesorskog modula sustava perimetarske detekcije slijedećih tehničkih karakteristika:
• mogućnost priključka 2 senzorska kabela
• 6 relejnih i 3 analogna ulaza
• 3 relejna izlaza
• napajanje: 10,5 do 60 VDC
• radna temperatura: od -40 do 70°C
• uključen montažni pribor.
</t>
  </si>
  <si>
    <t xml:space="preserve">Dobava, isporuka, ugradnja i spajanje relejnog modula sustava perimetarske detekcije slijedećih tehničkih karakteristika:
• 16 relejnih izlaza
• komunikacijska sučelja: 2x RS422, 1x USB-B i 1x TCP/IP (RJ-45)
• napajanje: 10,5 do 60 VDC
• radna temperatura: od -40 do 70°C
• uključen montažni pribor.
</t>
  </si>
  <si>
    <t xml:space="preserve">Dobava, isporuka, ugradnja, spajanje, parametriranje i kalibriranje poveznog modula sustava perimetarske detekcije slijedećih tehničkih karakteristika:
•  za spajanje dva segmenta senzorskog kabela
•  radna temperatura najmanje unutar: od -40 do 70°C
• uključen montažni pribor.
</t>
  </si>
  <si>
    <t xml:space="preserve">Dobava, isporuka, ugradnja i spajanje završnog modula sustava perimetarske detekcije slijedećih tehničkih karakteristika:
• za terminiranje jednog segmenta senzorskog kabela
• radna temperatura: od -40 do 70°C
• uključen montažni pribor.
</t>
  </si>
  <si>
    <t xml:space="preserve">Dobava, isporuka, ugradnja i spajanje napajačkog modula 48 V za sustav perimetarske detekcije slijedećih tehničkih karakteristika:
• ulazni napon: 230 VAC
• izlazni napon: 48 VDC
• izlazna struja: 3 A
• radna temperatura: od 0 do 50°C.
</t>
  </si>
  <si>
    <t xml:space="preserve">Dobava, isporuka, ugradnja i spajanje napajačkog modula 13,6 V za sustav perimetarske detekcije slijedećih tehničkih karakteristika:
• ulazni napon: 230 VAC
• izlazni napon: 13,6 VDC
• izlazna struja: 2,8 A
• radna temperatura: od 0 do 50°C.
</t>
  </si>
  <si>
    <t xml:space="preserve">Dobava, isporuka, polaganje i uvlačenje kabela
J-Y(St)Y 6x2x0,8 mm
</t>
  </si>
  <si>
    <t xml:space="preserve">Dobava, isporuka, polaganje i uvlačenje kabela
A-2YF(L)2Y 6x2x0,8 mm
</t>
  </si>
  <si>
    <t xml:space="preserve">Dobava, isporuka, polaganje i uvlačenje kabela
AF 6x0,22 mm²
</t>
  </si>
  <si>
    <r>
      <t>Dobava, isporuka, polaganje i uvlačenje kabela
NYY 3x1,5 mm²</t>
    </r>
    <r>
      <rPr>
        <vertAlign val="superscript"/>
        <sz val="8"/>
        <rFont val="Arial"/>
        <family val="2"/>
        <charset val="238"/>
      </rPr>
      <t xml:space="preserve">
</t>
    </r>
  </si>
  <si>
    <t xml:space="preserve">Dobava, isporuka, ugradnja i spajanje IP komunikatora u  protuprovalnu centralu slijedećih tehničkih karakteristika:
• telefonski ulaz: priključak tel. signala s alarmne centrale
• napajanje: 12 VDC
• TCP/IP izlaz: RJ 45 LAN priključak
• vlastite IP postavke: IP adresa, subnet mask, interval provjere postojanosti veze s nadzornim centrom 
• mogućnost daljinskog upravljanja svim parametrima protuprovalne centrale
• kompatibilno sa nuđenom protuprovalnom centralom te centralnim nadzornim softverom Plinacroa (Supervisor).
</t>
  </si>
  <si>
    <t xml:space="preserve">Dobava, isporuka, ugradnja i spajanje detektora poplave i vlage slijedećih tehničkih karakteristika:
• relejni alarmni izlaz 1 A pri 30 VDC
• napajanje: 12 VDC
• IP40 zaštita.
</t>
  </si>
  <si>
    <t xml:space="preserve">Dobava, isporuka, ugradnja i spajanje digitalnog detektora temperature s dvije zone detekcije slijedećih tehničkih karakteristika:
• LCD ekran s prikazom temperature
• postavljanje najniže i najviše dozvoljene temperature
• interni temperaturni senzor
• pregled memorije događaja
• napajanje: 12 VDC.
</t>
  </si>
  <si>
    <t xml:space="preserve">Dobava, isporuka, ugradnja i spajanje beskontaktnog čitača kartica slijedećih tehničkih karakteristika:
• podržane višestruke tehnologije čitanja: Proximity 125 kHz i iClass 13,56 MHz
• podržane kartice 13.56 MHz: Secure Identity Object na iClass SE/SR, SE za MIFARE DESFire EV1 i SE za MIFARE Classic
• podržane kartice 125 kHz: HID, AWID, Indala, EM4102
• enkriptiran sav RF prijenos između kartice i čitača
• napajanje: 12 VDC
• domet čitanja: do 10 cm (ovisno o podlozi)
• za unutarnju i vanjsku montažu (IP 55 kućište).
</t>
  </si>
  <si>
    <t xml:space="preserve">Dobava, isporuka, ugradnja i spajanje upravljačke tipkovnice protuprovalnog sustava slijedećih tehničkih karakteristika:
• LCD ekran s 2 x 16 alfanumeričkih znakova
• 16 tipki
• povezivanje na RS-485 sabirnicu
• rotirajući prekidač za adresiranje
• zaštita tamperom
• LED indikacija, kontrola glasnoće zujalice.
</t>
  </si>
  <si>
    <t xml:space="preserve">Dobava, montaža i spajanje samonapajajuće vanjske alarmne sirene s bljeskalicom slijedećih tehničkih karakteristika:
• kućište otporno na sve vremenske uvjete
• zaštita od sabotaže pjenom
• zaštita od otvaranja, rezanja i oštećivanja
• jačina zvuka: 103 dB (3m).
</t>
  </si>
  <si>
    <t xml:space="preserve">Dobava, isporuka, ugradnja i spajanje baterije za alarmnu sirenu slijedećih tehničkih karakteristika:
• napon / kapacitet: 12 V / 2 Ah
• struja punjenja: 0,6 A.
</t>
  </si>
  <si>
    <t xml:space="preserve">Dobava, isporuka, ugradnja i spajanje kontrolnog modula sustava perimetarske detekcije slijedećih tehničkih karakteristika:
• komunikacijska sučelja: 2x RS422, 1x USB-B i 1x TCP/IP (RJ-45),
• sat realnog vremena,
• napajanje: 10,5 do 60 VDC
• radna temperatura: od -40 do 70°C
• uključen montažni pribor.
</t>
  </si>
  <si>
    <t xml:space="preserve">Integracija protuprovalnog sustava sa sustavom videonadzorne zaštite - aktiviranje alarmnog moda rada mrežnog video snimača.
</t>
  </si>
  <si>
    <t xml:space="preserve">Dobava, isporuka i ugradnja PNT krute cijevi Ø32 mm sa svim montažnim i spojnim priborom i materijalom.
</t>
  </si>
  <si>
    <t xml:space="preserve">Integracija perimetarske zaštite sa sustavom videonadzorne zaštite - aktiviranje alarmnog moda rada mrežnog video snimača i arhiviranje video snimki.
</t>
  </si>
  <si>
    <t xml:space="preserve">Dobava i montaža stupa za kamere (visine h = 4 m). Stavka uključuje:
• iskop jame za izradu temelja za stup
• betoniranje temelja dimenzija: 70x70x90 cm
• priprema stupa za uvod kabela s ugradnjom uvodnica i cijevi za uvod kabela
• dobavu i montažu metalnog stupa, komplet s pričvrsnim materijalom;
• montaža stupa
• izvedba spoja na uzemljenje.
</t>
  </si>
  <si>
    <t xml:space="preserve">Dobava i montaža manjeg stupa (visine h = 1,2 m) za montažu jedinice za prenaponsku zaštitu. Stavka uključuje:
• iskop jame za izradu temelja za stup
• betoniranje temelja dimenzija: 50x50x50 cm
• priprema stupa za uvod kabela s ugradnjom uvodnica i cijevi za uvod kabela
• dobavu i montažu metalnog stupa, komplet s pričvrsnim materijalom;
• montaža stupa
• izvedba spoja na uzemljenje.
</t>
  </si>
  <si>
    <r>
      <t>Dobava, isporuka, polaganje i uvlačenje kabela 
PF-y 6 mm²</t>
    </r>
    <r>
      <rPr>
        <sz val="8"/>
        <rFont val="Arial"/>
        <family val="2"/>
        <charset val="238"/>
      </rPr>
      <t xml:space="preserve">
</t>
    </r>
  </si>
  <si>
    <t xml:space="preserve">Dobava, isporuka, ugradnja i spajanje 19" STP cat.6 prespojnog panela s 24 RJ-45 priključaka, visine 1 HU. 
</t>
  </si>
  <si>
    <r>
      <t>Dobava, isporuka, ugradnja i spajanje dualnog detektora pokreta slijedećih tehničkih karakteristika:
• vrsta detekcije: pasivna infracrvena (PIR) + mikrovalna detekcija (MW)
• anti-m</t>
    </r>
    <r>
      <rPr>
        <sz val="8"/>
        <rFont val="Arial"/>
        <family val="2"/>
        <charset val="238"/>
      </rPr>
      <t>asking i tamper zaštita
• horizontalno pokrivanje 12 m, pod kutem 90°</t>
    </r>
    <r>
      <rPr>
        <sz val="8"/>
        <rFont val="Arial"/>
        <family val="2"/>
      </rPr>
      <t xml:space="preserve">
• RF osjetljivost: neosjetljivost 30 V/m u frekvencijskom pojasu od 10 do 1000 MHz
• napajanje: 7,5-16 VDC.
</t>
    </r>
  </si>
  <si>
    <t xml:space="preserve">Izrada projekta izvedenog stanja sustava tehničke zaštite (3 tiskana primjerka i 1 primjerak u elektroničkom obliku na CD mediju). 
</t>
  </si>
  <si>
    <t xml:space="preserve">Dobava, isporuka i ugradnja plastičnih kanalica bijele boje, dimenzija 200x60 mm sa svim montažnim priborom uključujući potrebni instalacijski spojni i montažni pribor i materijal.
</t>
  </si>
  <si>
    <t>Ispitivanje instalacija sustava videonadzorne zaštite (svjetlovod). Stavka uključuje mjerenje, izdavanje certifikata o izvršenom mjerenju te izradu izvještaja sa parametrima izmjerenih vrijednosti prigušenja.</t>
  </si>
  <si>
    <r>
      <t xml:space="preserve">Dobava, isporuka i ugradnja plastificiranih SAPA cijevi </t>
    </r>
    <r>
      <rPr>
        <sz val="8"/>
        <rFont val="Calibri"/>
        <family val="2"/>
        <charset val="238"/>
      </rPr>
      <t>Ø</t>
    </r>
    <r>
      <rPr>
        <sz val="8"/>
        <rFont val="Arial"/>
        <family val="2"/>
        <charset val="238"/>
      </rPr>
      <t>32</t>
    </r>
    <r>
      <rPr>
        <sz val="8"/>
        <rFont val="Arial"/>
        <family val="2"/>
      </rPr>
      <t xml:space="preserve"> mm. 
</t>
    </r>
  </si>
  <si>
    <t xml:space="preserve">Dobava, isporuka, montaža i spajanje priključne kutije za vanjsko kamerno mjesto slijedećih tehničkih karakteristika:
• razina zaštite: IP66
U kompletu:
• 1-polni automatski prekidač nazivne struje 2 A, B krivulje okidanja, 
• prenaponska zaštita 1P+N, Tip 2, Uc = 255 VAC, In = 20 kA (8/20µs), Up = 1,4 kV, izvedbe sa podnožjem i izmjenjivim uloškom
• montažna ploča, redne stezaljke, DIN montažni profil, sabirnica uzemljenja
• 2x prespojni kabel FTP Cat.6 (RJ-45, duljine 1 m)
• uvodnice kabela u kutiju
• spojni i montažni pribor te oprema za montažu kutije na stup.
Napomena: priključna kutija mora biti odgovarajućih dimenzija za smještaj sve opreme.
</t>
  </si>
  <si>
    <t xml:space="preserve">Dobava, isporuka, montaža i spajanje priključne kutije za vanjsko kamerno mjesto slijedećih tehničkih karakteristika:
• razina zaštite: IP66
U kompletu:
• 1-polni automatski prekidač nazivne struje 2 A, B krivulje okidanja, 
• prenaponska zaštita 1P+N, Tip 2, Uc = 255 VAC, In = 20 kA (8/20µs), Up = 1,4 kV, izvedbe sa podnožjem i izmjenjivim uloškom
• montažna ploča, redne stezaljke, DIN montažni profil, sabirnica uzemljenja
• splice kazeta sa  4x MM pigtail (SC konektor)
• 2x prespojni kabel FTP Cat.6 (RJ-45, duljine 1 m)
• uvodnice kabela u kutiju
• spojni i montažni pribor te oprema za montažu kutije na stup.
Napomena: priključna kutija mora biti odgovarajućih dimenzija za smještaj sve opreme.
</t>
  </si>
  <si>
    <t xml:space="preserve">Dobava, isporuka, montaža i spajanje UPS uređaja snage 2 kVA slijedećih tehničkih karakteristika: 
• nazivna snaga: 2200 VA / 1980 W
• ulazni napon: 230 VAC
• izlazni napon: 230 VAC
• uključen dodatni baterijski paket za autonomiju: 30 min pri punom opterećenju; 120 min pri nominalnom opterećenju
• izvedba: rackmount i samostojeći
• najveće vanjske dimenzije UPS sa baterijskim paketom (VxŠxD): 450x175x660 mm
• sa svim spojnim priborom, uputama za rukovanje i certifikatima.
</t>
  </si>
  <si>
    <t xml:space="preserve">Dobava, isporuka i montaža industrijskog mrežnog preklopnika sljedećih tehničkih karatkeristika:
• priključci: 4x 10/100 BaseTX (RJ-45), 1x100BaseFX (MM SC)
• zaštita od "broadcast storm" zagušenja
• podrška za LAN standarde IEEE 802.3 CSMA/CD; IEEE 802.3u 100 Mbps (Fast Ethernet) 100BaseTX i 100BaseFX; IEEE 802.3x Flow Control
• napajanje: 12-48 VDC
• nazivna snaga: max. 5 W
• radna temperatura: od -10 do 60 °C
• montaža na DIN montažni profil.
</t>
  </si>
  <si>
    <r>
      <t xml:space="preserve">Dobava, isporuka, polaganje i uvlačenje svjetlovodnog višemodnog kabela s četiri niti (4x 50/125 </t>
    </r>
    <r>
      <rPr>
        <sz val="8"/>
        <rFont val="Calibri"/>
        <family val="2"/>
        <charset val="238"/>
      </rPr>
      <t>μ</t>
    </r>
    <r>
      <rPr>
        <sz val="8"/>
        <rFont val="Arial"/>
        <family val="2"/>
      </rPr>
      <t xml:space="preserve">m), za vanjsko polaganje sa zaštitom od glodavaca.
</t>
    </r>
  </si>
  <si>
    <t xml:space="preserve">Dobava, isporuka, ugradnja i spajanje napajača za pretvornike prijenosnog medija/industrijske preklopnike slijedećih tehničkih karakteristika:
 • 230 VAC / 12 VDC
• izlazna struja: 5 A
• LED indikacija
• montaža na DIN montažni profil
• montažni pribor.
</t>
  </si>
  <si>
    <t xml:space="preserve">Izrada spoja svjetlovodnih niti metodom varenja (fusion splice).
</t>
  </si>
  <si>
    <t xml:space="preserve">Dobava, isporuka, ugradnja i spajanje senzorskog kabela sustava perimetarske detekcije slijedećih tehničkih karakteristika:
• vanjski omotač: polietilen visoke gustoće, s UV zaštitom, crne boje,
• radna temperatura: od -40 do 70°C
• uključene plastične vezice (s UV zaštitom) i sav materijal za montažu kabela na ogradu.
</t>
  </si>
  <si>
    <t xml:space="preserve">Dobava, isporuka, ugradnja i spajanje nadgradnog magnetskog kontakta za vrata slijedećih tehničkih karakteristika:
• za vanjsku montažu
• nadgradna ugradnja
• maksimalni razmak: 15 mm.
</t>
  </si>
  <si>
    <t xml:space="preserve">Dobava, isporuka, ugradnja i spajanje nadgradnog magnetskog kontakta za rolo vrata slijedećih tehničkih karakteristika:
• za vanjsku montažu
• nadgradna ugradnja
• maksimalni razmak: 15 mm.
</t>
  </si>
  <si>
    <t xml:space="preserve">Dobava, isporuka, ugradnja i spajanje modula zonskog proširenja sljedećih tehničkih karakteristika:
• broj zona: 8.
</t>
  </si>
  <si>
    <t xml:space="preserve">Dobava, isporuka, montaža i spajanje kontrolera za dva čitača slijedećih karakteristika:
• priključak do dva čitača – za jedna vrata obostrano ili dvoja vrata jednostrano
• napajanje: 10-16 VDC,
• potrošnja: 250mA,
• 8 nadziranih alarmnih ulaza,
• 2 nenadzirana alarmna ulaza,
• 2 relejna izlaza 5A/28 VDC,
• 4 relejna izlaza 2A/28 VDC,
• komunikacijsko sučelje RS485 i RS232
• u kompletu stabilizirano napajanje za kontroler 13,8 V / 1,5 A, akumulator 12 V / 7 Ah te metalno kućište sa signalizacijom statusa napajanja.
</t>
  </si>
  <si>
    <t xml:space="preserve">Dobava, isporuka i ugradnja tipskih montažnih zdenaca MZ D0 sa poklopcem 150 kN i uvodnicama za cijevi. U stavku uključeno: iskop jame za ugradnju zdenca, i zasipavanje nasipnim materijalom nakon ugradnje.
</t>
  </si>
  <si>
    <t xml:space="preserve">Dobava, isporuka i montaža industrijskog pretvornika medija sljedećih tehničkih karatkeristika:
• priključci: 1x 10/100 BaseTX (RJ-45), 1x100BaseFX (MM SC)
• zaštita od "broadcast storm" zagušenja,
• podrška za LAN standarde IEEE 802.3 CSMA/CD; IEEE 802.3u 100 Mbps (Fast Ethernet) 100BaseTX i 100BaseFX; IEEE 802.3x Flow Control
• napajanje: 12-48 VDC
• nazivna snaga: max. 5 W
• radna temperatura: od -10 do 60°C
• montaža na DIN montažni profil.
</t>
  </si>
  <si>
    <t xml:space="preserve">Dobava, isporuka, ugradnja i spajanje tipke za isključenje napajanja u slučaju nužde, NO+NC kontakti, za vanjsku montažu.
</t>
  </si>
  <si>
    <t xml:space="preserve">Geodetski snimak podzemne kabelske kanalizacije (prije zatrpavanja), pozicija kabelskih zdenaca i pozicija stupova tehničke zaštite.
Geodetski snimak isporučiti u 3 tiskana primjerka i 1 primjerak u elektroničkom obliku na CD mediju. 
</t>
  </si>
  <si>
    <t xml:space="preserve">Ispitivanje električnih instalacija RO-TZ. Stavka uključuje 
• vizualni pregled električne instalacije (način zaštite od električnog udara, odabir vodiča, odabir i podešenost zaštitnih naprava, smještaj prikladnih naprava za odvajanje i sklapanje, ispravnost označavanja vodiča, postojanje shema, natpisa upozorenja i sl, označavanje strujnih krugova, nadstrujnih naprava, sklopki, stezaljski i sl., primjerenost spojeva vodiča, postojanje zaštitnih vodiča)
• funkcionalno ispitivanje instalacije
• mjerenje otpora izolacije vodiča
• isptivanje zaštite od indirektnog dodira
• mjerenje otpora uzemljenja
• ispitivanje ispravnosti izjednačavanja potencijala
• izrada popratne dokumentacije koja uključuje izvještaj sa rezultatima mjerenja.
</t>
  </si>
  <si>
    <t xml:space="preserve">Dobava, isporuka, ugradnja i spajanje PoE prenaponske zaštite slijedećih tehničkih karakteristika:
• dvosmjerna zaštita napajačke i signalizacijske linije
• najveći napon na signalizacijskoj liniji: 5 VDC
• najveći napon na napajačkoj liniji: 48 VDC
• razina zaštite: 20/70 V.
</t>
  </si>
  <si>
    <t xml:space="preserve">Dobava, isporuka, polaganje i uvlačenje kabela 
S/FTP Cat.6, za unutarnje polaganje
</t>
  </si>
  <si>
    <t xml:space="preserve">Dobava, isporuka, polaganje i uvlačenje kabela 
S/FTP Cat.6, za vanjsko polaganje
</t>
  </si>
  <si>
    <t xml:space="preserve">Dobava, isporuka, polaganje i uvlačenje kabela 
S/FTP Cat.6, za unutarnje polaganje.
</t>
  </si>
  <si>
    <t xml:space="preserve">Dobava, isporuka, ugradnja i spajanje modula zonskog proširenja sa integriranom kontrolnom jedinicom sljedećih tehničkih karakteristika:
• broj zona: 8
• u kompletu: metalno kućište sa vratima i bravicom, tamper, napajačka jedinica i baterija 12 V / 7 Ah.
</t>
  </si>
  <si>
    <t xml:space="preserve">Dobava, isporuka, ugradnja i spajanje vanjskog detektora pokreta sljedećih tehničkih karakteristika:
• vrsta detekcije: pasivna infracrvena (PIR) + mikrovalna detekcija (MW)
• domet pokrivanja: min 12x12 m
• napajanje: 10-15 VDC
• nazivna struja: do 65 mA
• stupanj zaštite: IP54
• radna temperatura: od -10 do 50°C
• uključen nosač i montažni pribor za montažu za stup/zid.
</t>
  </si>
  <si>
    <t>• 1-polni automatski prekidač nazivne struje 2 A, C krivulja okidanja</t>
  </si>
  <si>
    <t>• 1-polni kombinirani automatski prekidač nazivne struje 6 A, B krivulja okidanja, diferencijalne struje 0,03 A</t>
  </si>
  <si>
    <t>• 1-polni automatski prekidač nazivne struje 6 A, C krivulja okidanja</t>
  </si>
  <si>
    <t xml:space="preserve">Dobava i montaža manjeg stupa (visine h = 1,4 m) za montažu vanjskog detektora pokreta. Stavka uključuje:
• iskop jame za izradu temelja za stup
• betoniranje temelja dimenzija: 50x50x50 cm
• priprema stupa za uvod kabela s ugradnjom uvodnica i cijevi za uvod kabela
• dobavu i montažu metalnog stupa, komplet s pričvrsnim materijalom;
• montaža stupa
• izvedba spoja na uzemljenje.
</t>
  </si>
  <si>
    <t xml:space="preserve">Dobava, isporuka, ugradnja i spajanje napajača za vanjski detektor pokreta slijedećih tehničkih karakteristika:
• 230 VAC / 12 VDC
• izlazna struja: 1 A
• LED indikacija
• montaža na DIN šinu
• montažni pribor
• uključena kutija IP66, sa vratima i bravicom, sa uvodnicama kabela,  za smještaj napajača na stup.
</t>
  </si>
  <si>
    <t xml:space="preserve">Dobava i montaža stupa za kamere (visine h = 6 m). Stavka uključuje:
• iskop jame za izradu temelja za stup
• betoniranje temelja dimenzija: 70x70x90 cm
• priprema stupa za uvod kabela s ugradnjom uvodnica i cijevi za uvod kabela
• dobavu i montažu metalnog stupa, komplet s pričvrsnim materijalom;
• montaža stupa
• izvedba spoja na uzemljenje.
</t>
  </si>
  <si>
    <t xml:space="preserve">Dobava, isporuka, ugradnja i spajanje RJ-45 / RJ-45 S/FTP Cat.6 prespojnih kabela duljine 2 m.
</t>
  </si>
  <si>
    <t xml:space="preserve">Dobava, isporuka, montaža i spajanje UPS uređaja snage 3 kVA slijedećih tehničkih karakteristika: 
• snaga: 3000 VA / 2700 W,
• ulazni napon: 230 VAC,
• izlazni napon: 230 VAC,
• uključen dodatni baterijski paket za autonomiju: 30 min pri punom opterećenju; 120 min pri nominalnom opterećenju
• izvedba: rackmount i samostojeći,
• sa svim spojnim priborom, uputama za rukovanje i certifikatima.
</t>
  </si>
  <si>
    <t xml:space="preserve">Dobava, isporuka, ugradnja i spajanje protuprovalne centrale sa podrškom do 48 zona slijedećih tehničkih karakteristika:
• broj zona: 16 (proširivo do 48),
• broj sabirnica: 1
• broj tipkovnica: 8
• broj pristupnih šifri: 98
• broj particija: 8
• memorija događaja: 1000
• mogućnost parcijalnog postavljanja
• mogućnost održavanja sa udaljenih lokacija
• mogućnost potpunog upravljanja putem mreže korištenjem
centralnog nadzornog softvera
• u kompletu: metalno kućište sa vratima i bravicom, tamper, napajač (transformator) i baterija 12 V / 7 Ah.
</t>
  </si>
  <si>
    <t xml:space="preserve">Dobava, isporuka, ugradnja i spajanje protuprovalne centrale proširive do 264 zona slijedećih tehničkih karakteristika:
• broj zona: 16 (proširivo do 264),
• broj sabirnica: 1
• broj tipkovnica: 2
• broj pristupnih šifri: 1000
• broj particija: 32
• memorija događaja: 1500
• mogućnost parcijalnog postavljanja
• mogućnost održavanja sa udaljenih lokacija
• mogućnost potpunog upravljanja putem mreže korištenjem
centralnog nadzornog softvera
• u kompletu: metalno kućište, transformator i preklopno napajanje,
bravica i tamper.
</t>
  </si>
  <si>
    <t xml:space="preserve">Dobava, isporuka, ugradnja i spajanje svjetlovodnih prespojnih (patch) MM kabela sa dvije niti (dupleks)  50/125 µm, dužine 2m, s SC konektorima.
</t>
  </si>
  <si>
    <t xml:space="preserve">Dobava, isporuka, polaganje i uvlačenje kabela
H05VV-F 3x1,5 mm²
</t>
  </si>
  <si>
    <t xml:space="preserve">Dobava, isporuka, ugradnja i spajanje mrežnog video snimča sljedećih tehničkih karakteristika:
• procesor: četverojezgreni Xeon procesor radnog takta 3.2 GHz
• radna memorija: 8 GB, DDR3‑1600
• ugrađeni tvrdi diskovi 4x2 TB, 3.5" SATA
• podrška za kreiranje RAID polja
• mogućnost zamjene diska bez gašenja uređaja HOT SWAP
• mrežni priključak: 2x1 GbE, RJ-45
• USB priključci: minimalno 2x
• prilagođen za ugradnju u 19" rack ormar
• predinstalirani operativni sustav Microsoft Windows Server 2012
• predinstalirana glavna upravljačka aplikacija videonadzora
• podrška za snimanje do 32 IP kanala
• podrška za video formate MJPEG, MPEG-4 i H.264
• podrška za snimanje ONVIF kompatibilnih kamera
• video izlaz: 1x VGA
• napajanje: 100-240 VAC.
Napomena: ponuđeni snimač mora biti kompatibilan sa postojećom centralnom videonadzornom i upravljačkom aplikacijom Plinacroa (Supervisor).
</t>
  </si>
  <si>
    <t xml:space="preserve">Dobava, isporuka, ugradnja i spajanje nepokretne mrežne kamere u dome kućištu slijedećih tehničkih karakteristika: 
• 1/2,8" CMOS senzor, dan/noć,
• rezolucija 720p
• motorizirani varifokalni objektiv: 3-9 mm, F1.2
• osjetljivost: kolor: &lt;0,0075 lx; BW: &lt;0,0011 lx
• podržane video kompresije: H.264, M-JPEG
• dual streaming
• SNR: &gt;50 dB
• dinamički raspon: 120 dB
• podrška za prihvat memorijske kartice do 2 TB
• podrška za predalarmno snimanje na internu RAM memoriju radi produljenja vijeka trajanja memorijske kartice
• mrežni priključak: 10/100 Base-T, RJ-45
• napajanje: PowerOverEthernet (PoE), 12 VDC, 24 VAC
• potrošnja: najviše 6 W.
</t>
  </si>
  <si>
    <t xml:space="preserve">Dobava, isporuka, ugradnja i spajanje pokretne mrežne kamere u
dome kućištu sa slijedećih tehničkih karakteristika:
• 1/2,8" EXMOR senzor
• rezolucija FullHD
• zum: optički 30x; digitalni 12x
• varifokalni objektiv: 5-120 mm
• osjetljivost: kolor: &lt;0,0077 lx; BW: &lt;0,0008 lx
• SNR: &gt;50 dB
• brzina okreta: do 400°/s
• broj preset pozicija: 256
• kamera u vanjskom dome kućištu, IP66
• mrežni priključak: 10/100 Base-T, RJ-45
• potrošnja do 70 W
• uključen vlastiti napajač.
</t>
  </si>
  <si>
    <t xml:space="preserve">Dobava i isporuka glavnog mikroprocesorskog kontrolera slijedećih karakteristika:
• spajanje do 32 kontrolerska modula putem 4 RS485 porta,
• podrška za 7.800 osoba (157.000 s proširenjem),
• interna memorija za zadnjih 5.000 događaja (35.000 s proširenjem),
• mogućnost rada on-line i off-line,
• komunikacija: RS232, RS-485, dial-up i TCP/IP,
• brzina komunikacije: 38,4 kbit/s
• formati čitača kartica: 8 po čitaču
• do 12 intervala po vremenskoj zoni (svaki interval sadrži početno/završno vrijeme i dan u tjednu/praznik)
• 255 mogućih praznika definirani datumom početka i trajanjem
• automatski izračun prijestupne godine i ljetno računanje vremena
• aktivacija i deaktivacija datuma karticom
• do 32 razine pristupa po kartici ili pojedine vremenske zone po čitaču
• osobni identifikacijski broj (PIN) do 8-znamenaka
• podrška za antipassback i nadzor pravilnog prolaska prostorom u off-line načinu rada,
• kontrola i indikacija napajanja, komunikacije i otvorenosti kućišta,
• nadzor stanja vrata
U kompletu stabilizirano napajanje za kontroler 13,8 V / 1,5 A, akumulator 12 V / 7 Ah te metalno kućište sa signalizacijom statusa napajanja.
</t>
  </si>
  <si>
    <t xml:space="preserve">Demontaža postojećih elemenata sustava tehničke zaštite. Izrada popisa demontirane opreme.
Napomena: Demontiranu opremu potrebno je zbrinuti u dogovoru s Investitorom.
</t>
  </si>
  <si>
    <t>Sustav kontrole prolaza</t>
  </si>
  <si>
    <t xml:space="preserve">Provjera rada komunikacije sustava prema Nadzornom centru.
</t>
  </si>
  <si>
    <t xml:space="preserve">Dobava, isporuka, instalacija i parametriranje programskog modula za evidenciju radnog vremena na postojeću centralnu upravljačku aplikaciju Plinacroa (Supervisor).
</t>
  </si>
  <si>
    <t>SVEUKUPNO:</t>
  </si>
  <si>
    <t xml:space="preserve">Priprema postojećeg rasvjetnog stupa prije montaže kamera:
• izrada proboja na stupu
• dobava i ugradnja uvodnica
• dobava i polaganje metalne kanalice za polaganje instalacije po temelju stupa
• dobava i uvlačenje cijevi za provlačenje instalacije kroz tijelo stupa.
</t>
  </si>
  <si>
    <t>Sustav protuprovalne zaštite</t>
  </si>
  <si>
    <t>Voditelj projekta:</t>
  </si>
  <si>
    <t>Direktor Sektora održavanja i razvoja transportnog sustava:</t>
  </si>
  <si>
    <t>Krešimmir Gomboc, ing.</t>
  </si>
  <si>
    <t>Cijena [kn]</t>
  </si>
  <si>
    <t>Vaclav Hlavaty, dipl.ing.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</si>
</sst>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k_n"/>
    <numFmt numFmtId="165" formatCode="#,##0.0"/>
    <numFmt numFmtId="166" formatCode="0&quot;.&quot;0&quot;.&quot;0&quot;.&quot;00&quot;.&quot;"/>
    <numFmt numFmtId="167" formatCode="0&quot;.&quot;"/>
  </numFmts>
  <fonts count="31" x14ac:knownFonts="1">
    <font>
      <sz val="10"/>
      <color indexed="8"/>
      <name val="Tahoma"/>
      <family val="2"/>
      <charset val="238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sz val="8"/>
      <name val="Arial"/>
      <family val="2"/>
    </font>
    <font>
      <sz val="10"/>
      <color indexed="8"/>
      <name val="Tahoma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indexed="8"/>
      <name val="Arial"/>
      <family val="2"/>
    </font>
    <font>
      <sz val="12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Helv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color theme="0"/>
      <name val="Arial"/>
      <family val="2"/>
    </font>
    <font>
      <b/>
      <sz val="4"/>
      <color indexed="8"/>
      <name val="Arial"/>
      <family val="2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4" fontId="10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7" fillId="0" borderId="0"/>
    <xf numFmtId="0" fontId="13" fillId="0" borderId="0"/>
  </cellStyleXfs>
  <cellXfs count="176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164" fontId="3" fillId="0" borderId="5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16" fontId="18" fillId="0" borderId="3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top" wrapText="1"/>
    </xf>
    <xf numFmtId="4" fontId="15" fillId="0" borderId="3" xfId="0" applyNumberFormat="1" applyFont="1" applyBorder="1" applyAlignment="1">
      <alignment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5" fillId="0" borderId="3" xfId="0" quotePrefix="1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vertical="top" wrapText="1"/>
    </xf>
    <xf numFmtId="164" fontId="5" fillId="0" borderId="4" xfId="0" applyNumberFormat="1" applyFont="1" applyFill="1" applyBorder="1" applyAlignment="1">
      <alignment vertical="top" wrapText="1"/>
    </xf>
    <xf numFmtId="4" fontId="7" fillId="0" borderId="7" xfId="0" applyNumberFormat="1" applyFont="1" applyBorder="1" applyAlignment="1">
      <alignment horizontal="center" vertical="top" wrapText="1"/>
    </xf>
    <xf numFmtId="164" fontId="5" fillId="0" borderId="10" xfId="0" applyNumberFormat="1" applyFont="1" applyFill="1" applyBorder="1" applyAlignment="1">
      <alignment vertical="top" wrapText="1"/>
    </xf>
    <xf numFmtId="49" fontId="3" fillId="0" borderId="5" xfId="0" applyNumberFormat="1" applyFont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4" fontId="15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top" wrapText="1"/>
    </xf>
    <xf numFmtId="0" fontId="16" fillId="0" borderId="9" xfId="0" applyNumberFormat="1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top" wrapText="1"/>
    </xf>
    <xf numFmtId="0" fontId="16" fillId="5" borderId="3" xfId="0" applyNumberFormat="1" applyFont="1" applyFill="1" applyBorder="1" applyAlignment="1">
      <alignment horizontal="center" vertical="top" wrapText="1"/>
    </xf>
    <xf numFmtId="4" fontId="7" fillId="5" borderId="3" xfId="0" applyNumberFormat="1" applyFont="1" applyFill="1" applyBorder="1" applyAlignment="1">
      <alignment horizontal="center" vertical="top" wrapText="1"/>
    </xf>
    <xf numFmtId="4" fontId="7" fillId="5" borderId="7" xfId="0" applyNumberFormat="1" applyFont="1" applyFill="1" applyBorder="1" applyAlignment="1">
      <alignment horizontal="center" vertical="top" wrapText="1"/>
    </xf>
    <xf numFmtId="4" fontId="15" fillId="0" borderId="2" xfId="0" applyNumberFormat="1" applyFont="1" applyBorder="1" applyAlignment="1">
      <alignment vertical="center" wrapText="1"/>
    </xf>
    <xf numFmtId="0" fontId="16" fillId="0" borderId="3" xfId="0" applyNumberFormat="1" applyFont="1" applyFill="1" applyBorder="1" applyAlignment="1">
      <alignment horizontal="center" vertical="top" wrapText="1"/>
    </xf>
    <xf numFmtId="16" fontId="24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3" fontId="7" fillId="0" borderId="3" xfId="0" applyNumberFormat="1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164" fontId="1" fillId="0" borderId="3" xfId="0" applyNumberFormat="1" applyFont="1" applyBorder="1" applyAlignment="1" applyProtection="1">
      <alignment vertical="top" wrapText="1"/>
      <protection locked="0"/>
    </xf>
    <xf numFmtId="164" fontId="1" fillId="0" borderId="3" xfId="0" applyNumberFormat="1" applyFont="1" applyFill="1" applyBorder="1" applyAlignment="1" applyProtection="1">
      <alignment vertical="top" wrapText="1"/>
      <protection locked="0"/>
    </xf>
    <xf numFmtId="4" fontId="4" fillId="0" borderId="2" xfId="0" applyNumberFormat="1" applyFont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4" fontId="7" fillId="0" borderId="7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center" wrapText="1"/>
    </xf>
    <xf numFmtId="0" fontId="21" fillId="0" borderId="10" xfId="0" applyNumberFormat="1" applyFont="1" applyBorder="1" applyAlignment="1">
      <alignment vertical="top" wrapText="1"/>
    </xf>
    <xf numFmtId="164" fontId="2" fillId="2" borderId="7" xfId="0" applyNumberFormat="1" applyFont="1" applyFill="1" applyBorder="1" applyAlignment="1" applyProtection="1">
      <alignment vertical="center" wrapText="1"/>
      <protection locked="0"/>
    </xf>
    <xf numFmtId="0" fontId="1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 applyProtection="1">
      <alignment vertical="top" wrapText="1"/>
      <protection locked="0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wrapText="1"/>
    </xf>
    <xf numFmtId="164" fontId="19" fillId="0" borderId="3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wrapText="1"/>
    </xf>
    <xf numFmtId="0" fontId="5" fillId="0" borderId="9" xfId="0" quotePrefix="1" applyFont="1" applyFill="1" applyBorder="1" applyAlignment="1">
      <alignment horizontal="center" vertical="top" wrapText="1"/>
    </xf>
    <xf numFmtId="0" fontId="5" fillId="0" borderId="10" xfId="0" quotePrefix="1" applyFont="1" applyFill="1" applyBorder="1" applyAlignment="1">
      <alignment horizontal="center" vertical="top" wrapText="1"/>
    </xf>
    <xf numFmtId="0" fontId="5" fillId="0" borderId="4" xfId="0" quotePrefix="1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/>
    </xf>
    <xf numFmtId="3" fontId="5" fillId="0" borderId="3" xfId="0" quotePrefix="1" applyNumberFormat="1" applyFont="1" applyFill="1" applyBorder="1" applyAlignment="1">
      <alignment horizontal="center" vertical="top" wrapText="1"/>
    </xf>
    <xf numFmtId="0" fontId="19" fillId="0" borderId="0" xfId="0" applyFont="1" applyBorder="1" applyAlignment="1">
      <alignment vertical="center" wrapText="1"/>
    </xf>
    <xf numFmtId="4" fontId="20" fillId="2" borderId="0" xfId="0" applyNumberFormat="1" applyFont="1" applyFill="1" applyBorder="1" applyAlignment="1">
      <alignment vertical="center"/>
    </xf>
    <xf numFmtId="167" fontId="26" fillId="0" borderId="3" xfId="0" applyNumberFormat="1" applyFont="1" applyBorder="1" applyAlignment="1">
      <alignment horizontal="center" vertical="center" wrapText="1"/>
    </xf>
    <xf numFmtId="4" fontId="28" fillId="2" borderId="8" xfId="0" applyNumberFormat="1" applyFont="1" applyFill="1" applyBorder="1" applyAlignment="1">
      <alignment horizontal="right" vertical="center"/>
    </xf>
    <xf numFmtId="4" fontId="28" fillId="2" borderId="6" xfId="0" applyNumberFormat="1" applyFont="1" applyFill="1" applyBorder="1" applyAlignment="1">
      <alignment horizontal="right" vertical="center"/>
    </xf>
    <xf numFmtId="0" fontId="26" fillId="0" borderId="8" xfId="0" applyFont="1" applyBorder="1" applyAlignment="1">
      <alignment horizontal="left" vertical="center" indent="1"/>
    </xf>
    <xf numFmtId="4" fontId="27" fillId="0" borderId="7" xfId="0" applyNumberFormat="1" applyFont="1" applyFill="1" applyBorder="1" applyAlignment="1">
      <alignment horizontal="right" vertical="center" wrapText="1"/>
    </xf>
    <xf numFmtId="4" fontId="27" fillId="0" borderId="3" xfId="0" applyNumberFormat="1" applyFont="1" applyFill="1" applyBorder="1" applyAlignment="1">
      <alignment horizontal="right" vertical="center" wrapText="1"/>
    </xf>
    <xf numFmtId="16" fontId="18" fillId="0" borderId="18" xfId="0" applyNumberFormat="1" applyFont="1" applyBorder="1" applyAlignment="1">
      <alignment horizontal="center" vertical="center" wrapText="1"/>
    </xf>
    <xf numFmtId="16" fontId="24" fillId="0" borderId="19" xfId="0" applyNumberFormat="1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horizontal="left" vertical="center" wrapText="1"/>
    </xf>
    <xf numFmtId="164" fontId="19" fillId="0" borderId="20" xfId="0" applyNumberFormat="1" applyFont="1" applyBorder="1" applyAlignment="1">
      <alignment horizontal="right" vertical="center" wrapText="1"/>
    </xf>
    <xf numFmtId="0" fontId="30" fillId="2" borderId="4" xfId="0" applyFont="1" applyFill="1" applyBorder="1" applyAlignment="1">
      <alignment horizontal="center" vertical="center" wrapText="1"/>
    </xf>
    <xf numFmtId="164" fontId="30" fillId="2" borderId="14" xfId="0" applyNumberFormat="1" applyFont="1" applyFill="1" applyBorder="1" applyAlignment="1">
      <alignment horizontal="center" vertical="center" wrapText="1"/>
    </xf>
    <xf numFmtId="164" fontId="30" fillId="2" borderId="21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top" wrapText="1"/>
    </xf>
    <xf numFmtId="0" fontId="18" fillId="0" borderId="0" xfId="0" quotePrefix="1" applyFont="1" applyFill="1" applyBorder="1" applyAlignment="1">
      <alignment vertical="top" wrapText="1"/>
    </xf>
    <xf numFmtId="4" fontId="20" fillId="0" borderId="0" xfId="0" applyNumberFormat="1" applyFont="1" applyFill="1" applyBorder="1" applyAlignment="1">
      <alignment vertical="center"/>
    </xf>
    <xf numFmtId="164" fontId="2" fillId="2" borderId="8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16" fontId="23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" fontId="23" fillId="0" borderId="12" xfId="0" applyNumberFormat="1" applyFont="1" applyBorder="1" applyAlignment="1">
      <alignment horizontal="center" vertical="center" wrapText="1"/>
    </xf>
    <xf numFmtId="16" fontId="23" fillId="0" borderId="15" xfId="0" applyNumberFormat="1" applyFont="1" applyBorder="1" applyAlignment="1">
      <alignment horizontal="center" vertical="center" wrapText="1"/>
    </xf>
    <xf numFmtId="16" fontId="23" fillId="0" borderId="13" xfId="0" applyNumberFormat="1" applyFont="1" applyBorder="1" applyAlignment="1">
      <alignment horizontal="center" vertical="center" wrapText="1"/>
    </xf>
    <xf numFmtId="16" fontId="23" fillId="0" borderId="16" xfId="0" applyNumberFormat="1" applyFont="1" applyBorder="1" applyAlignment="1">
      <alignment horizontal="center" vertical="center" wrapText="1"/>
    </xf>
    <xf numFmtId="16" fontId="23" fillId="0" borderId="0" xfId="0" applyNumberFormat="1" applyFont="1" applyBorder="1" applyAlignment="1">
      <alignment horizontal="center" vertical="center" wrapText="1"/>
    </xf>
    <xf numFmtId="16" fontId="23" fillId="0" borderId="17" xfId="0" applyNumberFormat="1" applyFont="1" applyBorder="1" applyAlignment="1">
      <alignment horizontal="center" vertical="center" wrapText="1"/>
    </xf>
    <xf numFmtId="4" fontId="28" fillId="2" borderId="8" xfId="0" applyNumberFormat="1" applyFont="1" applyFill="1" applyBorder="1" applyAlignment="1">
      <alignment horizontal="center" vertical="center"/>
    </xf>
    <xf numFmtId="4" fontId="28" fillId="2" borderId="7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0" applyNumberFormat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left" vertical="top" wrapText="1"/>
    </xf>
    <xf numFmtId="0" fontId="18" fillId="0" borderId="0" xfId="0" quotePrefix="1" applyFont="1" applyFill="1" applyBorder="1" applyAlignment="1">
      <alignment horizontal="left" vertical="top" wrapText="1"/>
    </xf>
  </cellXfs>
  <cellStyles count="8">
    <cellStyle name="Normal" xfId="0" builtinId="0"/>
    <cellStyle name="Normal 11" xfId="1"/>
    <cellStyle name="Normal 2" xfId="2"/>
    <cellStyle name="Normal 3" xfId="3"/>
    <cellStyle name="Normal 3 2" xfId="4"/>
    <cellStyle name="Normal 3 2 2" xfId="5"/>
    <cellStyle name="Normalno 2" xfId="6"/>
    <cellStyle name="Style 1" xfId="7"/>
  </cellStyles>
  <dxfs count="228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font>
        <b val="0"/>
        <i val="0"/>
      </font>
      <numFmt numFmtId="166" formatCode="0&quot;.&quot;0&quot;.&quot;0&quot;.&quot;0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8" formatCode="0&quot;.&quot;0&quot;.&quot;0&quot;.&quot;"/>
      <fill>
        <patternFill patternType="none">
          <bgColor auto="1"/>
        </patternFill>
      </fill>
    </dxf>
    <dxf>
      <numFmt numFmtId="169" formatCode="00&quot;.&quot;0&quot;.&quot;"/>
      <fill>
        <patternFill patternType="none">
          <bgColor auto="1"/>
        </patternFill>
      </fill>
    </dxf>
    <dxf>
      <numFmt numFmtId="170" formatCode="0&quot;.&quot;0&quot;.&quot;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79998168889431442"/>
  </sheetPr>
  <dimension ref="A1:V202"/>
  <sheetViews>
    <sheetView view="pageBreakPreview" zoomScaleNormal="70" zoomScaleSheetLayoutView="100" workbookViewId="0">
      <pane ySplit="4" topLeftCell="A5" activePane="bottomLeft" state="frozen"/>
      <selection pane="bottomLeft" activeCell="Y8" sqref="Y8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1. PO DUGOPOLJE</v>
      </c>
      <c r="E2" s="162" t="str">
        <f t="shared" ref="E2:H2" ca="1" si="0">INDIRECT(ADDRESS(ROW(),COLUMN()+2+broj_sheet))</f>
        <v>PO OGULIN</v>
      </c>
      <c r="F2" s="162" t="str">
        <f t="shared" ca="1" si="0"/>
        <v>PO DUGOPOLJE</v>
      </c>
      <c r="G2" s="162" t="str">
        <f t="shared" ca="1" si="0"/>
        <v>PO STANKOVCI</v>
      </c>
      <c r="H2" s="162" t="str">
        <f t="shared" ca="1" si="0"/>
        <v>PO OGULIN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7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11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111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11101</v>
      </c>
      <c r="B8" s="32" t="s">
        <v>88</v>
      </c>
      <c r="C8" s="41"/>
      <c r="D8" s="41"/>
      <c r="E8" s="42" t="s">
        <v>7</v>
      </c>
      <c r="F8" s="43">
        <f t="shared" ref="F8:F52" ca="1" si="2">INDIRECT(ADDRESS(ROW(),COLUMN()+2+broj_sheet))</f>
        <v>1</v>
      </c>
      <c r="G8" s="44"/>
      <c r="H8" s="44">
        <f t="shared" ref="H8:H26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33" si="4">SUM(I8:U8)*G8</f>
        <v>0</v>
      </c>
    </row>
    <row r="9" spans="1:22" s="24" customFormat="1" ht="56.25" x14ac:dyDescent="0.2">
      <c r="A9" s="65">
        <f t="shared" ca="1" si="1"/>
        <v>11102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11103</v>
      </c>
      <c r="B10" s="32" t="s">
        <v>58</v>
      </c>
      <c r="C10" s="41"/>
      <c r="D10" s="41"/>
      <c r="E10" s="42" t="s">
        <v>7</v>
      </c>
      <c r="F10" s="43">
        <f t="shared" ca="1" si="2"/>
        <v>10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11104</v>
      </c>
      <c r="B11" s="32" t="s">
        <v>89</v>
      </c>
      <c r="C11" s="41"/>
      <c r="D11" s="41"/>
      <c r="E11" s="42" t="s">
        <v>7</v>
      </c>
      <c r="F11" s="43">
        <f t="shared" ca="1" si="2"/>
        <v>10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11105</v>
      </c>
      <c r="B12" s="32" t="s">
        <v>90</v>
      </c>
      <c r="C12" s="41"/>
      <c r="D12" s="41"/>
      <c r="E12" s="42" t="s">
        <v>7</v>
      </c>
      <c r="F12" s="43">
        <f t="shared" ca="1" si="2"/>
        <v>10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11106</v>
      </c>
      <c r="B13" s="32" t="s">
        <v>91</v>
      </c>
      <c r="C13" s="41"/>
      <c r="D13" s="41"/>
      <c r="E13" s="42" t="s">
        <v>7</v>
      </c>
      <c r="F13" s="43">
        <f t="shared" ca="1" si="2"/>
        <v>10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92" customFormat="1" ht="168.75" x14ac:dyDescent="0.2">
      <c r="A14" s="65">
        <f t="shared" ca="1" si="1"/>
        <v>11107</v>
      </c>
      <c r="B14" s="32" t="s">
        <v>94</v>
      </c>
      <c r="C14" s="41"/>
      <c r="D14" s="41"/>
      <c r="E14" s="42" t="s">
        <v>7</v>
      </c>
      <c r="F14" s="43">
        <f t="shared" ref="F14" ca="1" si="5">INDIRECT(ADDRESS(ROW(),COLUMN()+2+broj_sheet))</f>
        <v>1</v>
      </c>
      <c r="G14" s="44"/>
      <c r="H14" s="44">
        <f t="shared" ca="1" si="3"/>
        <v>0</v>
      </c>
      <c r="I14" s="91">
        <v>1</v>
      </c>
      <c r="J14" s="68">
        <v>0</v>
      </c>
      <c r="K14" s="68">
        <v>1</v>
      </c>
      <c r="L14" s="68">
        <v>1</v>
      </c>
      <c r="M14" s="68">
        <v>0</v>
      </c>
      <c r="N14" s="68">
        <v>1</v>
      </c>
      <c r="O14" s="68">
        <v>0</v>
      </c>
      <c r="P14" s="68">
        <v>1</v>
      </c>
      <c r="Q14" s="68">
        <v>0</v>
      </c>
      <c r="R14" s="68">
        <v>0</v>
      </c>
      <c r="S14" s="68">
        <v>0</v>
      </c>
      <c r="T14" s="68">
        <v>0</v>
      </c>
      <c r="U14" s="68">
        <v>1</v>
      </c>
      <c r="V14" s="72">
        <f t="shared" si="4"/>
        <v>0</v>
      </c>
    </row>
    <row r="15" spans="1:22" s="24" customFormat="1" ht="225" x14ac:dyDescent="0.2">
      <c r="A15" s="65">
        <f t="shared" ca="1" si="1"/>
        <v>11108</v>
      </c>
      <c r="B15" s="32" t="s">
        <v>95</v>
      </c>
      <c r="C15" s="41"/>
      <c r="D15" s="41" t="s">
        <v>19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0</v>
      </c>
      <c r="V15" s="72">
        <f t="shared" si="4"/>
        <v>0</v>
      </c>
    </row>
    <row r="16" spans="1:22" s="24" customFormat="1" ht="56.25" x14ac:dyDescent="0.2">
      <c r="A16" s="65">
        <f t="shared" ca="1" si="1"/>
        <v>11109</v>
      </c>
      <c r="B16" s="32" t="s">
        <v>73</v>
      </c>
      <c r="C16" s="46" t="s">
        <v>23</v>
      </c>
      <c r="D16" s="46" t="s">
        <v>23</v>
      </c>
      <c r="E16" s="42" t="s">
        <v>7</v>
      </c>
      <c r="F16" s="43">
        <f t="shared" ca="1" si="2"/>
        <v>1</v>
      </c>
      <c r="G16" s="44"/>
      <c r="H16" s="44">
        <f t="shared" ca="1" si="3"/>
        <v>0</v>
      </c>
      <c r="I16" s="49">
        <v>1</v>
      </c>
      <c r="J16" s="45">
        <v>1</v>
      </c>
      <c r="K16" s="45">
        <v>0</v>
      </c>
      <c r="L16" s="45">
        <v>0</v>
      </c>
      <c r="M16" s="45">
        <v>2</v>
      </c>
      <c r="N16" s="45">
        <v>0</v>
      </c>
      <c r="O16" s="45">
        <v>0</v>
      </c>
      <c r="P16" s="45">
        <v>1</v>
      </c>
      <c r="Q16" s="45">
        <v>0</v>
      </c>
      <c r="R16" s="45">
        <v>1</v>
      </c>
      <c r="S16" s="45">
        <v>0</v>
      </c>
      <c r="T16" s="45">
        <v>0</v>
      </c>
      <c r="U16" s="45">
        <v>0</v>
      </c>
      <c r="V16" s="72">
        <f t="shared" si="4"/>
        <v>0</v>
      </c>
    </row>
    <row r="17" spans="1:22" s="24" customFormat="1" ht="45" x14ac:dyDescent="0.2">
      <c r="A17" s="65">
        <f t="shared" ca="1" si="1"/>
        <v>11110</v>
      </c>
      <c r="B17" s="32" t="s">
        <v>168</v>
      </c>
      <c r="C17" s="46" t="s">
        <v>23</v>
      </c>
      <c r="D17" s="46" t="s">
        <v>23</v>
      </c>
      <c r="E17" s="42" t="s">
        <v>7</v>
      </c>
      <c r="F17" s="43">
        <f t="shared" ca="1" si="2"/>
        <v>6</v>
      </c>
      <c r="G17" s="44"/>
      <c r="H17" s="44">
        <f t="shared" ref="H17" ca="1" si="6">G17*F17</f>
        <v>0</v>
      </c>
      <c r="I17" s="49">
        <v>6</v>
      </c>
      <c r="J17" s="45">
        <v>6</v>
      </c>
      <c r="K17" s="45">
        <v>0</v>
      </c>
      <c r="L17" s="45">
        <v>0</v>
      </c>
      <c r="M17" s="45">
        <v>8</v>
      </c>
      <c r="N17" s="45"/>
      <c r="O17" s="45">
        <v>0</v>
      </c>
      <c r="P17" s="45">
        <v>4</v>
      </c>
      <c r="Q17" s="45">
        <v>0</v>
      </c>
      <c r="R17" s="45">
        <v>0</v>
      </c>
      <c r="S17" s="45">
        <v>0</v>
      </c>
      <c r="T17" s="45"/>
      <c r="U17" s="45">
        <v>0</v>
      </c>
      <c r="V17" s="72">
        <f t="shared" si="4"/>
        <v>0</v>
      </c>
    </row>
    <row r="18" spans="1:22" s="24" customFormat="1" ht="22.5" x14ac:dyDescent="0.2">
      <c r="A18" s="65">
        <f t="shared" ca="1" si="1"/>
        <v>11111</v>
      </c>
      <c r="B18" s="32" t="s">
        <v>72</v>
      </c>
      <c r="C18" s="46" t="s">
        <v>23</v>
      </c>
      <c r="D18" s="46" t="s">
        <v>23</v>
      </c>
      <c r="E18" s="42" t="s">
        <v>7</v>
      </c>
      <c r="F18" s="43">
        <f t="shared" ca="1" si="2"/>
        <v>2</v>
      </c>
      <c r="G18" s="44"/>
      <c r="H18" s="44">
        <f t="shared" ca="1" si="3"/>
        <v>0</v>
      </c>
      <c r="I18" s="49">
        <v>2</v>
      </c>
      <c r="J18" s="45">
        <v>2</v>
      </c>
      <c r="K18" s="45">
        <v>2</v>
      </c>
      <c r="L18" s="45">
        <v>2</v>
      </c>
      <c r="M18" s="45">
        <v>4</v>
      </c>
      <c r="N18" s="45">
        <v>2</v>
      </c>
      <c r="O18" s="45">
        <v>2</v>
      </c>
      <c r="P18" s="45">
        <v>2</v>
      </c>
      <c r="Q18" s="45">
        <v>2</v>
      </c>
      <c r="R18" s="45">
        <v>2</v>
      </c>
      <c r="S18" s="45">
        <v>2</v>
      </c>
      <c r="T18" s="45">
        <v>0</v>
      </c>
      <c r="U18" s="45">
        <v>0</v>
      </c>
      <c r="V18" s="72">
        <f t="shared" si="4"/>
        <v>0</v>
      </c>
    </row>
    <row r="19" spans="1:22" s="24" customFormat="1" ht="33.75" x14ac:dyDescent="0.2">
      <c r="A19" s="65">
        <f t="shared" ca="1" si="1"/>
        <v>11112</v>
      </c>
      <c r="B19" s="32" t="s">
        <v>129</v>
      </c>
      <c r="C19" s="46" t="s">
        <v>23</v>
      </c>
      <c r="D19" s="46" t="s">
        <v>23</v>
      </c>
      <c r="E19" s="42" t="s">
        <v>7</v>
      </c>
      <c r="F19" s="43">
        <f t="shared" ca="1" si="2"/>
        <v>1</v>
      </c>
      <c r="G19" s="44"/>
      <c r="H19" s="44">
        <f t="shared" ca="1" si="3"/>
        <v>0</v>
      </c>
      <c r="I19" s="49">
        <v>1</v>
      </c>
      <c r="J19" s="45">
        <v>1</v>
      </c>
      <c r="K19" s="45">
        <v>1</v>
      </c>
      <c r="L19" s="45">
        <v>1</v>
      </c>
      <c r="M19" s="45">
        <v>2</v>
      </c>
      <c r="N19" s="45">
        <v>1</v>
      </c>
      <c r="O19" s="45">
        <v>1</v>
      </c>
      <c r="P19" s="45">
        <v>1</v>
      </c>
      <c r="Q19" s="45">
        <v>1</v>
      </c>
      <c r="R19" s="45">
        <v>1</v>
      </c>
      <c r="S19" s="45">
        <v>1</v>
      </c>
      <c r="T19" s="45">
        <v>0</v>
      </c>
      <c r="U19" s="45">
        <v>1</v>
      </c>
      <c r="V19" s="72">
        <f t="shared" si="4"/>
        <v>0</v>
      </c>
    </row>
    <row r="20" spans="1:22" s="24" customFormat="1" ht="33.75" x14ac:dyDescent="0.2">
      <c r="A20" s="65">
        <f t="shared" ca="1" si="1"/>
        <v>11113</v>
      </c>
      <c r="B20" s="32" t="s">
        <v>164</v>
      </c>
      <c r="C20" s="46" t="s">
        <v>23</v>
      </c>
      <c r="D20" s="46" t="s">
        <v>23</v>
      </c>
      <c r="E20" s="42" t="s">
        <v>7</v>
      </c>
      <c r="F20" s="43">
        <f t="shared" ca="1" si="2"/>
        <v>24</v>
      </c>
      <c r="G20" s="44"/>
      <c r="H20" s="44">
        <f t="shared" ca="1" si="3"/>
        <v>0</v>
      </c>
      <c r="I20" s="49">
        <v>24</v>
      </c>
      <c r="J20" s="45">
        <v>16</v>
      </c>
      <c r="K20" s="45">
        <v>20</v>
      </c>
      <c r="L20" s="45">
        <v>24</v>
      </c>
      <c r="M20" s="45">
        <v>48</v>
      </c>
      <c r="N20" s="45">
        <v>24</v>
      </c>
      <c r="O20" s="45">
        <v>24</v>
      </c>
      <c r="P20" s="45">
        <v>24</v>
      </c>
      <c r="Q20" s="45">
        <v>24</v>
      </c>
      <c r="R20" s="45">
        <v>24</v>
      </c>
      <c r="S20" s="45">
        <v>24</v>
      </c>
      <c r="T20" s="45">
        <v>0</v>
      </c>
      <c r="U20" s="45">
        <v>24</v>
      </c>
      <c r="V20" s="72">
        <f t="shared" si="4"/>
        <v>0</v>
      </c>
    </row>
    <row r="21" spans="1:22" s="89" customFormat="1" ht="202.5" x14ac:dyDescent="0.2">
      <c r="A21" s="65">
        <f t="shared" ca="1" si="1"/>
        <v>11114</v>
      </c>
      <c r="B21" s="32" t="s">
        <v>136</v>
      </c>
      <c r="C21" s="46"/>
      <c r="D21" s="46"/>
      <c r="E21" s="42" t="s">
        <v>7</v>
      </c>
      <c r="F21" s="43">
        <f t="shared" ca="1" si="2"/>
        <v>1</v>
      </c>
      <c r="G21" s="44"/>
      <c r="H21" s="44">
        <f t="shared" ca="1" si="3"/>
        <v>0</v>
      </c>
      <c r="I21" s="91">
        <v>1</v>
      </c>
      <c r="J21" s="68">
        <v>1</v>
      </c>
      <c r="K21" s="68">
        <v>0</v>
      </c>
      <c r="L21" s="68">
        <v>0</v>
      </c>
      <c r="M21" s="68">
        <v>2</v>
      </c>
      <c r="N21" s="68">
        <v>0</v>
      </c>
      <c r="O21" s="68">
        <v>0</v>
      </c>
      <c r="P21" s="68">
        <v>1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72">
        <f t="shared" si="4"/>
        <v>0</v>
      </c>
    </row>
    <row r="22" spans="1:22" s="89" customFormat="1" ht="191.25" x14ac:dyDescent="0.2">
      <c r="A22" s="65">
        <f t="shared" ca="1" si="1"/>
        <v>11115</v>
      </c>
      <c r="B22" s="32" t="s">
        <v>135</v>
      </c>
      <c r="C22" s="46"/>
      <c r="D22" s="46"/>
      <c r="E22" s="42" t="s">
        <v>7</v>
      </c>
      <c r="F22" s="43">
        <f t="shared" ca="1" si="2"/>
        <v>1</v>
      </c>
      <c r="G22" s="44"/>
      <c r="H22" s="44">
        <f t="shared" ca="1" si="3"/>
        <v>0</v>
      </c>
      <c r="I22" s="91">
        <v>1</v>
      </c>
      <c r="J22" s="68">
        <v>0</v>
      </c>
      <c r="K22" s="68">
        <v>0</v>
      </c>
      <c r="L22" s="68">
        <v>1</v>
      </c>
      <c r="M22" s="68">
        <v>2</v>
      </c>
      <c r="N22" s="68">
        <v>1</v>
      </c>
      <c r="O22" s="68">
        <v>4</v>
      </c>
      <c r="P22" s="68">
        <v>0</v>
      </c>
      <c r="Q22" s="68">
        <v>3</v>
      </c>
      <c r="R22" s="68">
        <v>3</v>
      </c>
      <c r="S22" s="68">
        <v>1</v>
      </c>
      <c r="T22" s="68">
        <v>0</v>
      </c>
      <c r="U22" s="68">
        <v>0</v>
      </c>
      <c r="V22" s="72">
        <f t="shared" si="4"/>
        <v>0</v>
      </c>
    </row>
    <row r="23" spans="1:22" s="24" customFormat="1" ht="146.25" x14ac:dyDescent="0.2">
      <c r="A23" s="65">
        <f t="shared" ca="1" si="1"/>
        <v>11116</v>
      </c>
      <c r="B23" s="62" t="s">
        <v>138</v>
      </c>
      <c r="C23" s="41"/>
      <c r="D23" s="41"/>
      <c r="E23" s="42" t="s">
        <v>7</v>
      </c>
      <c r="F23" s="43">
        <f t="shared" ca="1" si="2"/>
        <v>1</v>
      </c>
      <c r="G23" s="44"/>
      <c r="H23" s="44">
        <f t="shared" ref="H23" ca="1" si="7">G23*F23</f>
        <v>0</v>
      </c>
      <c r="I23" s="49">
        <v>1</v>
      </c>
      <c r="J23" s="45">
        <v>1</v>
      </c>
      <c r="K23" s="45">
        <v>0</v>
      </c>
      <c r="L23" s="45">
        <v>0</v>
      </c>
      <c r="M23" s="45">
        <v>1</v>
      </c>
      <c r="N23" s="45">
        <v>0</v>
      </c>
      <c r="O23" s="45">
        <v>0</v>
      </c>
      <c r="P23" s="45">
        <v>1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72">
        <f t="shared" si="4"/>
        <v>0</v>
      </c>
    </row>
    <row r="24" spans="1:22" s="24" customFormat="1" ht="135" x14ac:dyDescent="0.2">
      <c r="A24" s="65">
        <f t="shared" ca="1" si="1"/>
        <v>11117</v>
      </c>
      <c r="B24" s="62" t="s">
        <v>148</v>
      </c>
      <c r="C24" s="41"/>
      <c r="D24" s="41"/>
      <c r="E24" s="42" t="s">
        <v>7</v>
      </c>
      <c r="F24" s="43">
        <f t="shared" ca="1" si="2"/>
        <v>1</v>
      </c>
      <c r="G24" s="44"/>
      <c r="H24" s="44">
        <f t="shared" ref="H24" ca="1" si="8">G24*F24</f>
        <v>0</v>
      </c>
      <c r="I24" s="49">
        <v>1</v>
      </c>
      <c r="J24" s="45">
        <v>1</v>
      </c>
      <c r="K24" s="45">
        <v>0</v>
      </c>
      <c r="L24" s="45">
        <v>0</v>
      </c>
      <c r="M24" s="45">
        <v>3</v>
      </c>
      <c r="N24" s="45">
        <v>0</v>
      </c>
      <c r="O24" s="45">
        <v>0</v>
      </c>
      <c r="P24" s="45">
        <v>1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72">
        <f t="shared" si="4"/>
        <v>0</v>
      </c>
    </row>
    <row r="25" spans="1:22" s="24" customFormat="1" ht="101.25" x14ac:dyDescent="0.2">
      <c r="A25" s="65">
        <f t="shared" ca="1" si="1"/>
        <v>11118</v>
      </c>
      <c r="B25" s="62" t="s">
        <v>140</v>
      </c>
      <c r="C25" s="41"/>
      <c r="D25" s="41"/>
      <c r="E25" s="42" t="s">
        <v>7</v>
      </c>
      <c r="F25" s="43">
        <f t="shared" ca="1" si="2"/>
        <v>2</v>
      </c>
      <c r="G25" s="44"/>
      <c r="H25" s="44">
        <f t="shared" ref="H25" ca="1" si="9">G25*F25</f>
        <v>0</v>
      </c>
      <c r="I25" s="49">
        <v>2</v>
      </c>
      <c r="J25" s="45">
        <v>2</v>
      </c>
      <c r="K25" s="45">
        <v>0</v>
      </c>
      <c r="L25" s="45">
        <v>0</v>
      </c>
      <c r="M25" s="45">
        <v>4</v>
      </c>
      <c r="N25" s="45">
        <v>0</v>
      </c>
      <c r="O25" s="45">
        <v>0</v>
      </c>
      <c r="P25" s="45">
        <v>2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72">
        <f t="shared" si="4"/>
        <v>0</v>
      </c>
    </row>
    <row r="26" spans="1:22" s="24" customFormat="1" ht="135" x14ac:dyDescent="0.2">
      <c r="A26" s="65">
        <f t="shared" ca="1" si="1"/>
        <v>11119</v>
      </c>
      <c r="B26" s="32" t="s">
        <v>137</v>
      </c>
      <c r="C26" s="41"/>
      <c r="D26" s="41"/>
      <c r="E26" s="42" t="s">
        <v>7</v>
      </c>
      <c r="F26" s="43">
        <f t="shared" ca="1" si="2"/>
        <v>1</v>
      </c>
      <c r="G26" s="44"/>
      <c r="H26" s="44">
        <f t="shared" ca="1" si="3"/>
        <v>0</v>
      </c>
      <c r="I26" s="49">
        <v>1</v>
      </c>
      <c r="J26" s="45">
        <v>1</v>
      </c>
      <c r="K26" s="45">
        <v>1</v>
      </c>
      <c r="L26" s="45">
        <v>1</v>
      </c>
      <c r="M26" s="45">
        <v>1</v>
      </c>
      <c r="N26" s="45">
        <v>1</v>
      </c>
      <c r="O26" s="45">
        <v>1</v>
      </c>
      <c r="P26" s="45">
        <v>1</v>
      </c>
      <c r="Q26" s="45">
        <v>1</v>
      </c>
      <c r="R26" s="45">
        <v>1</v>
      </c>
      <c r="S26" s="45">
        <v>1</v>
      </c>
      <c r="T26" s="45">
        <v>0</v>
      </c>
      <c r="U26" s="45">
        <v>0</v>
      </c>
      <c r="V26" s="72">
        <f t="shared" si="4"/>
        <v>0</v>
      </c>
    </row>
    <row r="27" spans="1:22" s="24" customFormat="1" ht="33.75" x14ac:dyDescent="0.2">
      <c r="A27" s="66">
        <f t="shared" ca="1" si="1"/>
        <v>11120</v>
      </c>
      <c r="B27" s="32" t="s">
        <v>33</v>
      </c>
      <c r="C27" s="135"/>
      <c r="D27" s="135"/>
      <c r="E27" s="42" t="s">
        <v>24</v>
      </c>
      <c r="F27" s="43">
        <f t="shared" ca="1" si="2"/>
        <v>1</v>
      </c>
      <c r="G27" s="47"/>
      <c r="H27" s="47">
        <f ca="1">G27*F27</f>
        <v>0</v>
      </c>
      <c r="I27" s="49">
        <v>1</v>
      </c>
      <c r="J27" s="49">
        <v>1</v>
      </c>
      <c r="K27" s="49">
        <v>1</v>
      </c>
      <c r="L27" s="49">
        <v>1</v>
      </c>
      <c r="M27" s="45">
        <v>2</v>
      </c>
      <c r="N27" s="49">
        <v>1</v>
      </c>
      <c r="O27" s="45">
        <v>1</v>
      </c>
      <c r="P27" s="49">
        <v>1</v>
      </c>
      <c r="Q27" s="45">
        <v>1</v>
      </c>
      <c r="R27" s="49">
        <v>1</v>
      </c>
      <c r="S27" s="49">
        <v>1</v>
      </c>
      <c r="T27" s="45">
        <v>0</v>
      </c>
      <c r="U27" s="45">
        <v>1</v>
      </c>
      <c r="V27" s="72">
        <f t="shared" si="4"/>
        <v>0</v>
      </c>
    </row>
    <row r="28" spans="1:22" s="24" customFormat="1" x14ac:dyDescent="0.2">
      <c r="A28" s="93">
        <f ca="1">A27</f>
        <v>11120</v>
      </c>
      <c r="B28" s="32" t="s">
        <v>50</v>
      </c>
      <c r="C28" s="136"/>
      <c r="D28" s="136"/>
      <c r="E28" s="42" t="s">
        <v>7</v>
      </c>
      <c r="F28" s="43">
        <f t="shared" ca="1" si="2"/>
        <v>1</v>
      </c>
      <c r="G28" s="50"/>
      <c r="H28" s="50"/>
      <c r="I28" s="49">
        <v>1</v>
      </c>
      <c r="J28" s="49">
        <v>1</v>
      </c>
      <c r="K28" s="49">
        <v>1</v>
      </c>
      <c r="L28" s="49">
        <v>1</v>
      </c>
      <c r="M28" s="45">
        <v>1</v>
      </c>
      <c r="N28" s="49">
        <v>1</v>
      </c>
      <c r="O28" s="45">
        <v>1</v>
      </c>
      <c r="P28" s="49">
        <v>1</v>
      </c>
      <c r="Q28" s="45">
        <v>1</v>
      </c>
      <c r="R28" s="49">
        <v>1</v>
      </c>
      <c r="S28" s="49">
        <v>1</v>
      </c>
      <c r="T28" s="45">
        <v>0</v>
      </c>
      <c r="U28" s="45">
        <v>1</v>
      </c>
      <c r="V28" s="72">
        <f t="shared" si="4"/>
        <v>0</v>
      </c>
    </row>
    <row r="29" spans="1:22" s="24" customFormat="1" x14ac:dyDescent="0.2">
      <c r="A29" s="93">
        <f t="shared" ref="A29:A41" ca="1" si="10">A28</f>
        <v>11120</v>
      </c>
      <c r="B29" s="32" t="s">
        <v>30</v>
      </c>
      <c r="C29" s="136"/>
      <c r="D29" s="136"/>
      <c r="E29" s="42" t="s">
        <v>7</v>
      </c>
      <c r="F29" s="43">
        <f t="shared" ca="1" si="2"/>
        <v>1</v>
      </c>
      <c r="G29" s="50"/>
      <c r="H29" s="50"/>
      <c r="I29" s="49">
        <v>1</v>
      </c>
      <c r="J29" s="49">
        <v>1</v>
      </c>
      <c r="K29" s="49">
        <v>1</v>
      </c>
      <c r="L29" s="49">
        <v>1</v>
      </c>
      <c r="M29" s="45">
        <v>1</v>
      </c>
      <c r="N29" s="49">
        <v>1</v>
      </c>
      <c r="O29" s="45">
        <v>1</v>
      </c>
      <c r="P29" s="49">
        <v>1</v>
      </c>
      <c r="Q29" s="45">
        <v>1</v>
      </c>
      <c r="R29" s="49">
        <v>1</v>
      </c>
      <c r="S29" s="49">
        <v>1</v>
      </c>
      <c r="T29" s="45">
        <v>0</v>
      </c>
      <c r="U29" s="45">
        <v>1</v>
      </c>
      <c r="V29" s="72">
        <f t="shared" si="4"/>
        <v>0</v>
      </c>
    </row>
    <row r="30" spans="1:22" s="24" customFormat="1" x14ac:dyDescent="0.2">
      <c r="A30" s="93">
        <f t="shared" ca="1" si="10"/>
        <v>11120</v>
      </c>
      <c r="B30" s="32" t="s">
        <v>28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>
        <v>0</v>
      </c>
      <c r="U30" s="45">
        <v>1</v>
      </c>
      <c r="V30" s="72">
        <f t="shared" si="4"/>
        <v>0</v>
      </c>
    </row>
    <row r="31" spans="1:22" s="24" customFormat="1" x14ac:dyDescent="0.2">
      <c r="A31" s="93">
        <f ca="1">A29</f>
        <v>11120</v>
      </c>
      <c r="B31" s="32" t="s">
        <v>59</v>
      </c>
      <c r="C31" s="136"/>
      <c r="D31" s="136"/>
      <c r="E31" s="42" t="s">
        <v>7</v>
      </c>
      <c r="F31" s="43">
        <f t="shared" ca="1" si="2"/>
        <v>2</v>
      </c>
      <c r="G31" s="50"/>
      <c r="H31" s="50"/>
      <c r="I31" s="49">
        <v>2</v>
      </c>
      <c r="J31" s="49">
        <v>2</v>
      </c>
      <c r="K31" s="49">
        <v>2</v>
      </c>
      <c r="L31" s="49">
        <v>2</v>
      </c>
      <c r="M31" s="45">
        <v>0</v>
      </c>
      <c r="N31" s="49">
        <v>2</v>
      </c>
      <c r="O31" s="45">
        <v>0</v>
      </c>
      <c r="P31" s="49">
        <v>2</v>
      </c>
      <c r="Q31" s="45">
        <v>0</v>
      </c>
      <c r="R31" s="49">
        <v>2</v>
      </c>
      <c r="S31" s="49">
        <v>2</v>
      </c>
      <c r="T31" s="45">
        <v>0</v>
      </c>
      <c r="U31" s="45">
        <v>0</v>
      </c>
      <c r="V31" s="72">
        <f t="shared" si="4"/>
        <v>0</v>
      </c>
    </row>
    <row r="32" spans="1:22" s="24" customFormat="1" x14ac:dyDescent="0.2">
      <c r="A32" s="93">
        <f t="shared" ca="1" si="10"/>
        <v>11120</v>
      </c>
      <c r="B32" s="32" t="s">
        <v>25</v>
      </c>
      <c r="C32" s="136"/>
      <c r="D32" s="136"/>
      <c r="E32" s="139" t="s">
        <v>23</v>
      </c>
      <c r="F32" s="139" t="s">
        <v>23</v>
      </c>
      <c r="G32" s="50"/>
      <c r="H32" s="50"/>
      <c r="I32" s="49"/>
      <c r="J32" s="49"/>
      <c r="K32" s="49"/>
      <c r="L32" s="49"/>
      <c r="M32" s="45"/>
      <c r="N32" s="49"/>
      <c r="O32" s="45"/>
      <c r="P32" s="49"/>
      <c r="Q32" s="45"/>
      <c r="R32" s="49"/>
      <c r="S32" s="49"/>
      <c r="T32" s="45"/>
      <c r="U32" s="45"/>
      <c r="V32" s="72">
        <f t="shared" si="4"/>
        <v>0</v>
      </c>
    </row>
    <row r="33" spans="1:22" s="24" customFormat="1" x14ac:dyDescent="0.2">
      <c r="A33" s="93">
        <f t="shared" ca="1" si="10"/>
        <v>11120</v>
      </c>
      <c r="B33" s="32" t="s">
        <v>29</v>
      </c>
      <c r="C33" s="136"/>
      <c r="D33" s="136"/>
      <c r="E33" s="42" t="s">
        <v>7</v>
      </c>
      <c r="F33" s="43">
        <f t="shared" ca="1" si="2"/>
        <v>1</v>
      </c>
      <c r="G33" s="50"/>
      <c r="H33" s="50"/>
      <c r="I33" s="49">
        <v>1</v>
      </c>
      <c r="J33" s="49">
        <v>1</v>
      </c>
      <c r="K33" s="49">
        <v>1</v>
      </c>
      <c r="L33" s="49">
        <v>1</v>
      </c>
      <c r="M33" s="45">
        <v>1</v>
      </c>
      <c r="N33" s="49">
        <v>1</v>
      </c>
      <c r="O33" s="45">
        <v>1</v>
      </c>
      <c r="P33" s="49">
        <v>1</v>
      </c>
      <c r="Q33" s="45">
        <v>1</v>
      </c>
      <c r="R33" s="49">
        <v>1</v>
      </c>
      <c r="S33" s="49">
        <v>1</v>
      </c>
      <c r="T33" s="45">
        <v>0</v>
      </c>
      <c r="U33" s="45">
        <v>1</v>
      </c>
      <c r="V33" s="72">
        <f t="shared" si="4"/>
        <v>0</v>
      </c>
    </row>
    <row r="34" spans="1:22" s="24" customFormat="1" x14ac:dyDescent="0.2">
      <c r="A34" s="93">
        <f t="shared" ca="1" si="10"/>
        <v>11120</v>
      </c>
      <c r="B34" s="32" t="s">
        <v>158</v>
      </c>
      <c r="C34" s="136"/>
      <c r="D34" s="136"/>
      <c r="E34" s="42" t="s">
        <v>7</v>
      </c>
      <c r="F34" s="43">
        <f t="shared" ca="1" si="2"/>
        <v>7</v>
      </c>
      <c r="G34" s="50"/>
      <c r="H34" s="50"/>
      <c r="I34" s="49">
        <v>7</v>
      </c>
      <c r="J34" s="49">
        <v>7</v>
      </c>
      <c r="K34" s="49">
        <v>7</v>
      </c>
      <c r="L34" s="49">
        <v>7</v>
      </c>
      <c r="M34" s="45">
        <v>7</v>
      </c>
      <c r="N34" s="49">
        <v>7</v>
      </c>
      <c r="O34" s="45">
        <v>7</v>
      </c>
      <c r="P34" s="49">
        <v>7</v>
      </c>
      <c r="Q34" s="45">
        <v>7</v>
      </c>
      <c r="R34" s="49">
        <v>7</v>
      </c>
      <c r="S34" s="49">
        <v>7</v>
      </c>
      <c r="T34" s="45"/>
      <c r="U34" s="45">
        <v>7</v>
      </c>
      <c r="V34" s="72"/>
    </row>
    <row r="35" spans="1:22" s="24" customFormat="1" x14ac:dyDescent="0.2">
      <c r="A35" s="93">
        <f t="shared" ca="1" si="10"/>
        <v>11120</v>
      </c>
      <c r="B35" s="32" t="s">
        <v>27</v>
      </c>
      <c r="C35" s="136"/>
      <c r="D35" s="136"/>
      <c r="E35" s="42" t="s">
        <v>7</v>
      </c>
      <c r="F35" s="43">
        <f t="shared" ca="1" si="2"/>
        <v>6</v>
      </c>
      <c r="G35" s="50"/>
      <c r="H35" s="50"/>
      <c r="I35" s="49">
        <v>6</v>
      </c>
      <c r="J35" s="49">
        <v>6</v>
      </c>
      <c r="K35" s="49">
        <v>6</v>
      </c>
      <c r="L35" s="49">
        <v>6</v>
      </c>
      <c r="M35" s="45">
        <v>5</v>
      </c>
      <c r="N35" s="49">
        <v>6</v>
      </c>
      <c r="O35" s="45">
        <v>5</v>
      </c>
      <c r="P35" s="49">
        <v>6</v>
      </c>
      <c r="Q35" s="45">
        <v>5</v>
      </c>
      <c r="R35" s="49">
        <v>6</v>
      </c>
      <c r="S35" s="49">
        <v>6</v>
      </c>
      <c r="T35" s="45">
        <v>0</v>
      </c>
      <c r="U35" s="45">
        <v>5</v>
      </c>
      <c r="V35" s="72">
        <f t="shared" ref="V35:V53" si="11">SUM(I35:U35)*G35</f>
        <v>0</v>
      </c>
    </row>
    <row r="36" spans="1:22" s="24" customFormat="1" x14ac:dyDescent="0.2">
      <c r="A36" s="93">
        <f t="shared" ca="1" si="10"/>
        <v>11120</v>
      </c>
      <c r="B36" s="32" t="s">
        <v>31</v>
      </c>
      <c r="C36" s="136"/>
      <c r="D36" s="136"/>
      <c r="E36" s="42" t="s">
        <v>7</v>
      </c>
      <c r="F36" s="43">
        <f t="shared" ca="1" si="2"/>
        <v>1</v>
      </c>
      <c r="G36" s="50"/>
      <c r="H36" s="50"/>
      <c r="I36" s="49">
        <v>1</v>
      </c>
      <c r="J36" s="49">
        <v>1</v>
      </c>
      <c r="K36" s="49">
        <v>1</v>
      </c>
      <c r="L36" s="49">
        <v>1</v>
      </c>
      <c r="M36" s="45">
        <v>1</v>
      </c>
      <c r="N36" s="49">
        <v>1</v>
      </c>
      <c r="O36" s="45">
        <v>1</v>
      </c>
      <c r="P36" s="49">
        <v>1</v>
      </c>
      <c r="Q36" s="45">
        <v>1</v>
      </c>
      <c r="R36" s="49">
        <v>1</v>
      </c>
      <c r="S36" s="49">
        <v>1</v>
      </c>
      <c r="T36" s="45">
        <v>0</v>
      </c>
      <c r="U36" s="45">
        <v>1</v>
      </c>
      <c r="V36" s="72">
        <f t="shared" si="11"/>
        <v>0</v>
      </c>
    </row>
    <row r="37" spans="1:22" s="24" customFormat="1" x14ac:dyDescent="0.2">
      <c r="A37" s="93">
        <f t="shared" ca="1" si="10"/>
        <v>11120</v>
      </c>
      <c r="B37" s="32" t="s">
        <v>32</v>
      </c>
      <c r="C37" s="136"/>
      <c r="D37" s="136"/>
      <c r="E37" s="42" t="s">
        <v>7</v>
      </c>
      <c r="F37" s="43">
        <f t="shared" ca="1" si="2"/>
        <v>1</v>
      </c>
      <c r="G37" s="50"/>
      <c r="H37" s="50"/>
      <c r="I37" s="49">
        <v>1</v>
      </c>
      <c r="J37" s="49">
        <v>1</v>
      </c>
      <c r="K37" s="49">
        <v>1</v>
      </c>
      <c r="L37" s="49">
        <v>1</v>
      </c>
      <c r="M37" s="45">
        <v>1</v>
      </c>
      <c r="N37" s="49">
        <v>1</v>
      </c>
      <c r="O37" s="45">
        <v>1</v>
      </c>
      <c r="P37" s="49">
        <v>1</v>
      </c>
      <c r="Q37" s="45">
        <v>1</v>
      </c>
      <c r="R37" s="49">
        <v>1</v>
      </c>
      <c r="S37" s="49">
        <v>1</v>
      </c>
      <c r="T37" s="45">
        <v>0</v>
      </c>
      <c r="U37" s="45">
        <v>1</v>
      </c>
      <c r="V37" s="72">
        <f t="shared" si="11"/>
        <v>0</v>
      </c>
    </row>
    <row r="38" spans="1:22" s="24" customFormat="1" ht="22.5" x14ac:dyDescent="0.2">
      <c r="A38" s="93">
        <f t="shared" ca="1" si="10"/>
        <v>11120</v>
      </c>
      <c r="B38" s="32" t="s">
        <v>51</v>
      </c>
      <c r="C38" s="136"/>
      <c r="D38" s="136"/>
      <c r="E38" s="42" t="s">
        <v>7</v>
      </c>
      <c r="F38" s="43">
        <f t="shared" ca="1" si="2"/>
        <v>1</v>
      </c>
      <c r="G38" s="50"/>
      <c r="H38" s="50"/>
      <c r="I38" s="49">
        <v>1</v>
      </c>
      <c r="J38" s="49">
        <v>1</v>
      </c>
      <c r="K38" s="49">
        <v>1</v>
      </c>
      <c r="L38" s="49">
        <v>1</v>
      </c>
      <c r="M38" s="45">
        <v>1</v>
      </c>
      <c r="N38" s="49">
        <v>1</v>
      </c>
      <c r="O38" s="45">
        <v>1</v>
      </c>
      <c r="P38" s="49">
        <v>1</v>
      </c>
      <c r="Q38" s="45">
        <v>1</v>
      </c>
      <c r="R38" s="49">
        <v>1</v>
      </c>
      <c r="S38" s="49">
        <v>1</v>
      </c>
      <c r="T38" s="45">
        <v>0</v>
      </c>
      <c r="U38" s="45">
        <v>1</v>
      </c>
      <c r="V38" s="72">
        <f t="shared" si="11"/>
        <v>0</v>
      </c>
    </row>
    <row r="39" spans="1:22" s="24" customFormat="1" ht="22.5" x14ac:dyDescent="0.2">
      <c r="A39" s="93">
        <f t="shared" ca="1" si="10"/>
        <v>11120</v>
      </c>
      <c r="B39" s="32" t="s">
        <v>53</v>
      </c>
      <c r="C39" s="136"/>
      <c r="D39" s="136"/>
      <c r="E39" s="42" t="s">
        <v>7</v>
      </c>
      <c r="F39" s="43">
        <f t="shared" ca="1" si="2"/>
        <v>1</v>
      </c>
      <c r="G39" s="50"/>
      <c r="H39" s="50"/>
      <c r="I39" s="49">
        <v>1</v>
      </c>
      <c r="J39" s="49">
        <v>1</v>
      </c>
      <c r="K39" s="49">
        <v>1</v>
      </c>
      <c r="L39" s="49">
        <v>1</v>
      </c>
      <c r="M39" s="45">
        <v>1</v>
      </c>
      <c r="N39" s="49">
        <v>1</v>
      </c>
      <c r="O39" s="45">
        <v>1</v>
      </c>
      <c r="P39" s="49">
        <v>1</v>
      </c>
      <c r="Q39" s="45">
        <v>1</v>
      </c>
      <c r="R39" s="49">
        <v>1</v>
      </c>
      <c r="S39" s="49">
        <v>1</v>
      </c>
      <c r="T39" s="45">
        <v>0</v>
      </c>
      <c r="U39" s="45">
        <v>1</v>
      </c>
      <c r="V39" s="72">
        <f t="shared" si="11"/>
        <v>0</v>
      </c>
    </row>
    <row r="40" spans="1:22" s="24" customFormat="1" ht="22.5" x14ac:dyDescent="0.2">
      <c r="A40" s="93">
        <f t="shared" ca="1" si="10"/>
        <v>11120</v>
      </c>
      <c r="B40" s="32" t="s">
        <v>54</v>
      </c>
      <c r="C40" s="136"/>
      <c r="D40" s="136"/>
      <c r="E40" s="42" t="s">
        <v>7</v>
      </c>
      <c r="F40" s="43">
        <f t="shared" ca="1" si="2"/>
        <v>1</v>
      </c>
      <c r="G40" s="50"/>
      <c r="H40" s="50"/>
      <c r="I40" s="49">
        <v>1</v>
      </c>
      <c r="J40" s="49">
        <v>1</v>
      </c>
      <c r="K40" s="49">
        <v>1</v>
      </c>
      <c r="L40" s="49">
        <v>1</v>
      </c>
      <c r="M40" s="45">
        <v>1</v>
      </c>
      <c r="N40" s="49">
        <v>1</v>
      </c>
      <c r="O40" s="45">
        <v>1</v>
      </c>
      <c r="P40" s="49">
        <v>1</v>
      </c>
      <c r="Q40" s="45">
        <v>1</v>
      </c>
      <c r="R40" s="49">
        <v>1</v>
      </c>
      <c r="S40" s="49">
        <v>1</v>
      </c>
      <c r="T40" s="45"/>
      <c r="U40" s="45">
        <v>1</v>
      </c>
      <c r="V40" s="72">
        <f t="shared" si="11"/>
        <v>0</v>
      </c>
    </row>
    <row r="41" spans="1:22" s="24" customFormat="1" x14ac:dyDescent="0.2">
      <c r="A41" s="93">
        <f t="shared" ca="1" si="10"/>
        <v>11120</v>
      </c>
      <c r="B41" s="32" t="s">
        <v>26</v>
      </c>
      <c r="C41" s="137"/>
      <c r="D41" s="137"/>
      <c r="E41" s="42" t="s">
        <v>9</v>
      </c>
      <c r="F41" s="43">
        <f t="shared" ca="1" si="2"/>
        <v>15</v>
      </c>
      <c r="G41" s="48"/>
      <c r="H41" s="48"/>
      <c r="I41" s="49">
        <v>15</v>
      </c>
      <c r="J41" s="49">
        <v>15</v>
      </c>
      <c r="K41" s="49">
        <v>15</v>
      </c>
      <c r="L41" s="49">
        <v>15</v>
      </c>
      <c r="M41" s="45">
        <v>15</v>
      </c>
      <c r="N41" s="49">
        <v>15</v>
      </c>
      <c r="O41" s="45">
        <v>15</v>
      </c>
      <c r="P41" s="49">
        <v>15</v>
      </c>
      <c r="Q41" s="45">
        <v>15</v>
      </c>
      <c r="R41" s="49">
        <v>15</v>
      </c>
      <c r="S41" s="49">
        <v>15</v>
      </c>
      <c r="T41" s="45">
        <v>0</v>
      </c>
      <c r="U41" s="45">
        <v>15</v>
      </c>
      <c r="V41" s="72">
        <f t="shared" si="11"/>
        <v>0</v>
      </c>
    </row>
    <row r="42" spans="1:22" s="24" customFormat="1" ht="22.5" x14ac:dyDescent="0.2">
      <c r="A42" s="66">
        <f t="shared" ref="A42" ca="1" si="12">IF(VALUE(broj_sheet)&lt;10,
IF(OFFSET(A42,-1,0)=".",broj_sheet*10+(COUNTIF(INDIRECT(ADDRESS(1,COLUMN())&amp;":"&amp;ADDRESS(ROW()-1,COLUMN())),"&lt;99"))+1,
IF(OR(LEN(OFFSET(A42,-1,0))=2,AND(LEN(OFFSET(A42,-1,0))=0,LEN(OFFSET(A42,-3,0))=5)),
IF(LEN(OFFSET(A42,-1,0))=2,(OFFSET(A42,-1,0))*10+1,IF(AND(LEN(OFFSET(A42,-1,0))=0,LEN(OFFSET(A42,-3,0))=5),INT(LEFT(OFFSET(A42,-3,0),3))+1,"greška x")),
IF(LEN(OFFSET(A42,-1,0))=3,(OFFSET(A42,-1,0))*100+1,
IF(LEN(OFFSET(A42,-1,0))=5,(OFFSET(A42,-1,0))+1,"greška1")))),
IF(VALUE(broj_sheet)&gt;=10,
IF(OFFSET(A42,-1,0)= ".",broj_sheet*10+(COUNTIF(INDIRECT(ADDRESS(1,COLUMN())&amp;":"&amp;ADDRESS(ROW()-1,COLUMN())),"&lt;999"))+1,
IF(OR(LEN(OFFSET(A42,-1,0))=3,AND(LEN(OFFSET(A42,-1,0))=0,LEN(OFFSET(A42,-3,0))=6)),
IF(LEN(OFFSET(A42,-1,0))=3,(OFFSET(A42,-1,0))*10+1,IF(AND(LEN(OFFSET(A42,-1,0))=0,LEN(OFFSET(A42,-3,0))=6),INT(LEFT(OFFSET(A42,-3,0),4))+1,"greška y")),
IF(LEN(OFFSET(A42,-1,0))=4,(OFFSET(A42,-1,0))*100+1,
IF(LEN(OFFSET(A42,-1,0))=6,(OFFSET(A42,-1,0))+1,"greška2")))),"greška3"))</f>
        <v>11121</v>
      </c>
      <c r="B42" s="32" t="s">
        <v>55</v>
      </c>
      <c r="C42" s="135"/>
      <c r="D42" s="135"/>
      <c r="E42" s="42" t="s">
        <v>24</v>
      </c>
      <c r="F42" s="43">
        <f t="shared" ca="1" si="2"/>
        <v>1</v>
      </c>
      <c r="G42" s="47"/>
      <c r="H42" s="47">
        <f ca="1">G42*F42</f>
        <v>0</v>
      </c>
      <c r="I42" s="49">
        <v>1</v>
      </c>
      <c r="J42" s="49">
        <v>1</v>
      </c>
      <c r="K42" s="49">
        <v>1</v>
      </c>
      <c r="L42" s="49">
        <v>1</v>
      </c>
      <c r="M42" s="45">
        <v>0</v>
      </c>
      <c r="N42" s="49">
        <v>1</v>
      </c>
      <c r="O42" s="45">
        <v>0</v>
      </c>
      <c r="P42" s="49">
        <v>1</v>
      </c>
      <c r="Q42" s="45">
        <v>0</v>
      </c>
      <c r="R42" s="49">
        <v>1</v>
      </c>
      <c r="S42" s="49">
        <v>1</v>
      </c>
      <c r="T42" s="45">
        <v>0</v>
      </c>
      <c r="U42" s="45">
        <v>0</v>
      </c>
      <c r="V42" s="72">
        <f t="shared" si="11"/>
        <v>0</v>
      </c>
    </row>
    <row r="43" spans="1:22" s="24" customFormat="1" x14ac:dyDescent="0.2">
      <c r="A43" s="93">
        <f ca="1">A42</f>
        <v>11121</v>
      </c>
      <c r="B43" s="32" t="s">
        <v>30</v>
      </c>
      <c r="C43" s="136"/>
      <c r="D43" s="136"/>
      <c r="E43" s="42" t="s">
        <v>7</v>
      </c>
      <c r="F43" s="43">
        <f t="shared" ca="1" si="2"/>
        <v>1</v>
      </c>
      <c r="G43" s="50"/>
      <c r="H43" s="50"/>
      <c r="I43" s="49">
        <v>1</v>
      </c>
      <c r="J43" s="49">
        <v>1</v>
      </c>
      <c r="K43" s="49">
        <v>1</v>
      </c>
      <c r="L43" s="49">
        <v>1</v>
      </c>
      <c r="M43" s="45">
        <v>0</v>
      </c>
      <c r="N43" s="49">
        <v>1</v>
      </c>
      <c r="O43" s="45">
        <v>0</v>
      </c>
      <c r="P43" s="49">
        <v>1</v>
      </c>
      <c r="Q43" s="45">
        <v>0</v>
      </c>
      <c r="R43" s="49">
        <v>1</v>
      </c>
      <c r="S43" s="49">
        <v>1</v>
      </c>
      <c r="T43" s="45">
        <v>0</v>
      </c>
      <c r="U43" s="45">
        <v>0</v>
      </c>
      <c r="V43" s="72">
        <f t="shared" si="11"/>
        <v>0</v>
      </c>
    </row>
    <row r="44" spans="1:22" s="24" customFormat="1" x14ac:dyDescent="0.2">
      <c r="A44" s="93">
        <f t="shared" ref="A44:A50" ca="1" si="13">A43</f>
        <v>11121</v>
      </c>
      <c r="B44" s="32" t="s">
        <v>158</v>
      </c>
      <c r="C44" s="136"/>
      <c r="D44" s="136"/>
      <c r="E44" s="42" t="s">
        <v>7</v>
      </c>
      <c r="F44" s="43">
        <f t="shared" ca="1" si="2"/>
        <v>7</v>
      </c>
      <c r="G44" s="50"/>
      <c r="H44" s="50"/>
      <c r="I44" s="49">
        <v>7</v>
      </c>
      <c r="J44" s="49">
        <v>7</v>
      </c>
      <c r="K44" s="49">
        <v>7</v>
      </c>
      <c r="L44" s="49">
        <v>7</v>
      </c>
      <c r="M44" s="45">
        <v>0</v>
      </c>
      <c r="N44" s="49">
        <v>7</v>
      </c>
      <c r="O44" s="45">
        <v>0</v>
      </c>
      <c r="P44" s="49">
        <v>7</v>
      </c>
      <c r="Q44" s="45">
        <v>0</v>
      </c>
      <c r="R44" s="49">
        <v>7</v>
      </c>
      <c r="S44" s="49">
        <v>7</v>
      </c>
      <c r="T44" s="45">
        <v>0</v>
      </c>
      <c r="U44" s="45">
        <v>0</v>
      </c>
      <c r="V44" s="72">
        <f t="shared" si="11"/>
        <v>0</v>
      </c>
    </row>
    <row r="45" spans="1:22" s="24" customFormat="1" x14ac:dyDescent="0.2">
      <c r="A45" s="93">
        <f t="shared" ca="1" si="13"/>
        <v>11121</v>
      </c>
      <c r="B45" s="32" t="s">
        <v>160</v>
      </c>
      <c r="C45" s="136"/>
      <c r="D45" s="136"/>
      <c r="E45" s="42" t="s">
        <v>7</v>
      </c>
      <c r="F45" s="43">
        <f t="shared" ca="1" si="2"/>
        <v>1</v>
      </c>
      <c r="G45" s="50"/>
      <c r="H45" s="50"/>
      <c r="I45" s="49">
        <v>1</v>
      </c>
      <c r="J45" s="49">
        <v>1</v>
      </c>
      <c r="K45" s="49">
        <v>1</v>
      </c>
      <c r="L45" s="49">
        <v>1</v>
      </c>
      <c r="M45" s="45">
        <v>0</v>
      </c>
      <c r="N45" s="49">
        <v>1</v>
      </c>
      <c r="O45" s="45">
        <v>0</v>
      </c>
      <c r="P45" s="49">
        <v>1</v>
      </c>
      <c r="Q45" s="45">
        <v>0</v>
      </c>
      <c r="R45" s="49">
        <v>1</v>
      </c>
      <c r="S45" s="49">
        <v>1</v>
      </c>
      <c r="T45" s="45">
        <v>0</v>
      </c>
      <c r="U45" s="45">
        <v>0</v>
      </c>
      <c r="V45" s="72">
        <f t="shared" si="11"/>
        <v>0</v>
      </c>
    </row>
    <row r="46" spans="1:22" s="24" customFormat="1" ht="22.5" x14ac:dyDescent="0.2">
      <c r="A46" s="93">
        <f t="shared" ca="1" si="13"/>
        <v>11121</v>
      </c>
      <c r="B46" s="32" t="s">
        <v>159</v>
      </c>
      <c r="C46" s="136"/>
      <c r="D46" s="136"/>
      <c r="E46" s="42" t="s">
        <v>7</v>
      </c>
      <c r="F46" s="43">
        <f t="shared" ca="1" si="2"/>
        <v>1</v>
      </c>
      <c r="G46" s="50"/>
      <c r="H46" s="50"/>
      <c r="I46" s="49">
        <v>1</v>
      </c>
      <c r="J46" s="49">
        <v>1</v>
      </c>
      <c r="K46" s="49">
        <v>1</v>
      </c>
      <c r="L46" s="49">
        <v>1</v>
      </c>
      <c r="M46" s="45">
        <v>0</v>
      </c>
      <c r="N46" s="49">
        <v>1</v>
      </c>
      <c r="O46" s="45">
        <v>0</v>
      </c>
      <c r="P46" s="49">
        <v>1</v>
      </c>
      <c r="Q46" s="45">
        <v>0</v>
      </c>
      <c r="R46" s="49">
        <v>1</v>
      </c>
      <c r="S46" s="49">
        <v>1</v>
      </c>
      <c r="T46" s="45">
        <v>0</v>
      </c>
      <c r="U46" s="45">
        <v>0</v>
      </c>
      <c r="V46" s="72">
        <f t="shared" si="11"/>
        <v>0</v>
      </c>
    </row>
    <row r="47" spans="1:22" s="24" customFormat="1" ht="22.5" x14ac:dyDescent="0.2">
      <c r="A47" s="93">
        <f t="shared" ca="1" si="13"/>
        <v>11121</v>
      </c>
      <c r="B47" s="32" t="s">
        <v>52</v>
      </c>
      <c r="C47" s="136"/>
      <c r="D47" s="136"/>
      <c r="E47" s="42" t="s">
        <v>7</v>
      </c>
      <c r="F47" s="43">
        <f t="shared" ca="1" si="2"/>
        <v>1</v>
      </c>
      <c r="G47" s="50"/>
      <c r="H47" s="50"/>
      <c r="I47" s="49">
        <v>1</v>
      </c>
      <c r="J47" s="49">
        <v>1</v>
      </c>
      <c r="K47" s="49">
        <v>1</v>
      </c>
      <c r="L47" s="49">
        <v>1</v>
      </c>
      <c r="M47" s="45">
        <v>0</v>
      </c>
      <c r="N47" s="49">
        <v>1</v>
      </c>
      <c r="O47" s="45">
        <v>0</v>
      </c>
      <c r="P47" s="49">
        <v>1</v>
      </c>
      <c r="Q47" s="45">
        <v>0</v>
      </c>
      <c r="R47" s="49">
        <v>1</v>
      </c>
      <c r="S47" s="49">
        <v>1</v>
      </c>
      <c r="T47" s="45">
        <v>0</v>
      </c>
      <c r="U47" s="45">
        <v>0</v>
      </c>
      <c r="V47" s="72">
        <f t="shared" si="11"/>
        <v>0</v>
      </c>
    </row>
    <row r="48" spans="1:22" s="24" customFormat="1" ht="22.5" x14ac:dyDescent="0.2">
      <c r="A48" s="93">
        <f t="shared" ca="1" si="13"/>
        <v>11121</v>
      </c>
      <c r="B48" s="32" t="s">
        <v>53</v>
      </c>
      <c r="C48" s="136"/>
      <c r="D48" s="136"/>
      <c r="E48" s="42" t="s">
        <v>7</v>
      </c>
      <c r="F48" s="43">
        <f t="shared" ca="1" si="2"/>
        <v>1</v>
      </c>
      <c r="G48" s="50"/>
      <c r="H48" s="50"/>
      <c r="I48" s="49">
        <v>1</v>
      </c>
      <c r="J48" s="49">
        <v>1</v>
      </c>
      <c r="K48" s="49">
        <v>1</v>
      </c>
      <c r="L48" s="49">
        <v>1</v>
      </c>
      <c r="M48" s="45">
        <v>0</v>
      </c>
      <c r="N48" s="49">
        <v>1</v>
      </c>
      <c r="O48" s="45">
        <v>0</v>
      </c>
      <c r="P48" s="49">
        <v>1</v>
      </c>
      <c r="Q48" s="45">
        <v>0</v>
      </c>
      <c r="R48" s="49">
        <v>1</v>
      </c>
      <c r="S48" s="49">
        <v>1</v>
      </c>
      <c r="T48" s="45">
        <v>0</v>
      </c>
      <c r="U48" s="45">
        <v>0</v>
      </c>
      <c r="V48" s="72">
        <f t="shared" si="11"/>
        <v>0</v>
      </c>
    </row>
    <row r="49" spans="1:22" s="24" customFormat="1" ht="22.5" x14ac:dyDescent="0.2">
      <c r="A49" s="93">
        <f t="shared" ca="1" si="13"/>
        <v>11121</v>
      </c>
      <c r="B49" s="32" t="s">
        <v>54</v>
      </c>
      <c r="C49" s="136"/>
      <c r="D49" s="136"/>
      <c r="E49" s="42" t="s">
        <v>7</v>
      </c>
      <c r="F49" s="43">
        <f t="shared" ca="1" si="2"/>
        <v>1</v>
      </c>
      <c r="G49" s="50"/>
      <c r="H49" s="50"/>
      <c r="I49" s="49">
        <v>1</v>
      </c>
      <c r="J49" s="49">
        <v>1</v>
      </c>
      <c r="K49" s="49">
        <v>1</v>
      </c>
      <c r="L49" s="49">
        <v>1</v>
      </c>
      <c r="M49" s="45">
        <v>0</v>
      </c>
      <c r="N49" s="49">
        <v>1</v>
      </c>
      <c r="O49" s="45">
        <v>0</v>
      </c>
      <c r="P49" s="49">
        <v>1</v>
      </c>
      <c r="Q49" s="45">
        <v>0</v>
      </c>
      <c r="R49" s="49">
        <v>1</v>
      </c>
      <c r="S49" s="49">
        <v>1</v>
      </c>
      <c r="T49" s="45">
        <v>0</v>
      </c>
      <c r="U49" s="45">
        <v>0</v>
      </c>
      <c r="V49" s="72">
        <f t="shared" si="11"/>
        <v>0</v>
      </c>
    </row>
    <row r="50" spans="1:22" s="24" customFormat="1" x14ac:dyDescent="0.2">
      <c r="A50" s="93">
        <f t="shared" ca="1" si="13"/>
        <v>11121</v>
      </c>
      <c r="B50" s="32" t="s">
        <v>26</v>
      </c>
      <c r="C50" s="137"/>
      <c r="D50" s="137"/>
      <c r="E50" s="42" t="s">
        <v>9</v>
      </c>
      <c r="F50" s="43">
        <f t="shared" ca="1" si="2"/>
        <v>15</v>
      </c>
      <c r="G50" s="48"/>
      <c r="H50" s="48"/>
      <c r="I50" s="49">
        <v>15</v>
      </c>
      <c r="J50" s="49">
        <v>15</v>
      </c>
      <c r="K50" s="49">
        <v>15</v>
      </c>
      <c r="L50" s="49">
        <v>15</v>
      </c>
      <c r="M50" s="45">
        <v>0</v>
      </c>
      <c r="N50" s="49">
        <v>15</v>
      </c>
      <c r="O50" s="45">
        <v>0</v>
      </c>
      <c r="P50" s="49">
        <v>15</v>
      </c>
      <c r="Q50" s="45">
        <v>0</v>
      </c>
      <c r="R50" s="49">
        <v>15</v>
      </c>
      <c r="S50" s="49">
        <v>15</v>
      </c>
      <c r="T50" s="45">
        <v>0</v>
      </c>
      <c r="U50" s="45">
        <v>0</v>
      </c>
      <c r="V50" s="72">
        <f t="shared" si="11"/>
        <v>0</v>
      </c>
    </row>
    <row r="51" spans="1:22" s="24" customFormat="1" ht="33.75" x14ac:dyDescent="0.2">
      <c r="A51" s="65">
        <f ca="1">IF(VALUE(broj_sheet)&lt;10,
IF(OFFSET(A51,-1,0)=".",broj_sheet*10+(COUNTIF(INDIRECT(ADDRESS(1,COLUMN())&amp;":"&amp;ADDRESS(ROW()-1,COLUMN())),"&lt;99"))+1,
IF(OR(LEN(OFFSET(A51,-1,0))=2,AND(LEN(OFFSET(A51,-1,0))=0,LEN(OFFSET(A51,-3,0))=5)),
IF(LEN(OFFSET(A51,-1,0))=2,(OFFSET(A51,-1,0))*10+1,IF(AND(LEN(OFFSET(A51,-1,0))=0,LEN(OFFSET(A51,-3,0))=5),INT(LEFT(OFFSET(A51,-3,0),3))+1,"greška x")),
IF(LEN(OFFSET(A51,-1,0))=3,(OFFSET(A51,-1,0))*100+1,
IF(LEN(OFFSET(A51,-1,0))=5,(OFFSET(A51,-1,0))+1,"greška1")))),
IF(VALUE(broj_sheet)&gt;=10,
IF(OFFSET(A51,-1,0)= ".",broj_sheet*10+(COUNTIF(INDIRECT(ADDRESS(1,COLUMN())&amp;":"&amp;ADDRESS(ROW()-1,COLUMN())),"&lt;999"))+1,
IF(OR(LEN(OFFSET(A51,-1,0))=3,AND(LEN(OFFSET(A51,-1,0))=0,LEN(OFFSET(A51,-3,0))=6)),
IF(LEN(OFFSET(A51,-1,0))=3,(OFFSET(A51,-1,0))*10+1,IF(AND(LEN(OFFSET(A51,-1,0))=0,LEN(OFFSET(A51,-3,0))=6),INT(LEFT(OFFSET(A51,-3,0),4))+1,"greška y")),
IF(LEN(OFFSET(A51,-1,0))=4,(OFFSET(A51,-1,0))*100+1,
IF(LEN(OFFSET(A51,-1,0))=6,(OFFSET(A51,-1,0))+1,"greška2")))),"greška3"))</f>
        <v>11122</v>
      </c>
      <c r="B51" s="32" t="s">
        <v>149</v>
      </c>
      <c r="C51" s="46"/>
      <c r="D51" s="46"/>
      <c r="E51" s="42" t="s">
        <v>7</v>
      </c>
      <c r="F51" s="43">
        <f t="shared" ca="1" si="2"/>
        <v>3</v>
      </c>
      <c r="G51" s="44"/>
      <c r="H51" s="44">
        <f ca="1">G51*F51</f>
        <v>0</v>
      </c>
      <c r="I51" s="49">
        <v>3</v>
      </c>
      <c r="J51" s="49">
        <v>3</v>
      </c>
      <c r="K51" s="49">
        <v>3</v>
      </c>
      <c r="L51" s="49">
        <v>3</v>
      </c>
      <c r="M51" s="49">
        <v>5</v>
      </c>
      <c r="N51" s="49">
        <v>3</v>
      </c>
      <c r="O51" s="49">
        <v>1</v>
      </c>
      <c r="P51" s="49">
        <v>3</v>
      </c>
      <c r="Q51" s="49">
        <v>1</v>
      </c>
      <c r="R51" s="49">
        <v>3</v>
      </c>
      <c r="S51" s="49">
        <v>3</v>
      </c>
      <c r="T51" s="49">
        <v>0</v>
      </c>
      <c r="U51" s="49">
        <v>0</v>
      </c>
      <c r="V51" s="72">
        <f t="shared" si="11"/>
        <v>0</v>
      </c>
    </row>
    <row r="52" spans="1:22" s="24" customFormat="1" ht="78.75" x14ac:dyDescent="0.2">
      <c r="A52" s="65">
        <f ca="1">IF(VALUE(broj_sheet)&lt;10,
IF(OFFSET(A52,-1,0)=".",broj_sheet*10+(COUNTIF(INDIRECT(ADDRESS(1,COLUMN())&amp;":"&amp;ADDRESS(ROW()-1,COLUMN())),"&lt;99"))+1,
IF(OR(LEN(OFFSET(A52,-1,0))=2,AND(LEN(OFFSET(A52,-1,0))=0,LEN(OFFSET(A52,-3,0))=5)),
IF(LEN(OFFSET(A52,-1,0))=2,(OFFSET(A52,-1,0))*10+1,IF(AND(LEN(OFFSET(A52,-1,0))=0,LEN(OFFSET(A52,-3,0))=5),INT(LEFT(OFFSET(A52,-3,0),3))+1,"greška x")),
IF(LEN(OFFSET(A52,-1,0))=3,(OFFSET(A52,-1,0))*100+1,
IF(LEN(OFFSET(A52,-1,0))=5,(OFFSET(A52,-1,0))+1,"greška1")))),
IF(VALUE(broj_sheet)&gt;=10,
IF(OFFSET(A52,-1,0)= ".",broj_sheet*10+(COUNTIF(INDIRECT(ADDRESS(1,COLUMN())&amp;":"&amp;ADDRESS(ROW()-1,COLUMN())),"&lt;999"))+1,
IF(OR(LEN(OFFSET(A52,-1,0))=3,AND(LEN(OFFSET(A52,-1,0))=0,LEN(OFFSET(A52,-3,0))=6)),
IF(LEN(OFFSET(A52,-1,0))=3,(OFFSET(A52,-1,0))*10+1,IF(AND(LEN(OFFSET(A52,-1,0))=0,LEN(OFFSET(A52,-3,0))=6),INT(LEFT(OFFSET(A52,-3,0),4))+1,"greška y")),
IF(LEN(OFFSET(A52,-1,0))=4,(OFFSET(A52,-1,0))*100+1,
IF(LEN(OFFSET(A52,-1,0))=6,(OFFSET(A52,-1,0))+1,"greška2")))),"greška3"))</f>
        <v>11123</v>
      </c>
      <c r="B52" s="32" t="s">
        <v>152</v>
      </c>
      <c r="C52" s="46"/>
      <c r="D52" s="46"/>
      <c r="E52" s="42" t="s">
        <v>7</v>
      </c>
      <c r="F52" s="43">
        <f t="shared" ca="1" si="2"/>
        <v>2</v>
      </c>
      <c r="G52" s="44"/>
      <c r="H52" s="44">
        <f ca="1">G52*F52</f>
        <v>0</v>
      </c>
      <c r="I52" s="49">
        <v>2</v>
      </c>
      <c r="J52" s="45">
        <v>0</v>
      </c>
      <c r="K52" s="45">
        <v>6</v>
      </c>
      <c r="L52" s="45">
        <v>4</v>
      </c>
      <c r="M52" s="45">
        <v>10</v>
      </c>
      <c r="N52" s="45">
        <v>4</v>
      </c>
      <c r="O52" s="45">
        <v>10</v>
      </c>
      <c r="P52" s="45">
        <v>4</v>
      </c>
      <c r="Q52" s="45">
        <v>8</v>
      </c>
      <c r="R52" s="45">
        <v>6</v>
      </c>
      <c r="S52" s="45">
        <v>4</v>
      </c>
      <c r="T52" s="45">
        <v>0</v>
      </c>
      <c r="U52" s="45">
        <v>0</v>
      </c>
      <c r="V52" s="72">
        <f t="shared" si="11"/>
        <v>0</v>
      </c>
    </row>
    <row r="53" spans="1:22" x14ac:dyDescent="0.2">
      <c r="A53" s="120"/>
      <c r="B53" s="121"/>
      <c r="C53" s="121"/>
      <c r="D53" s="121"/>
      <c r="E53" s="121"/>
      <c r="F53" s="122" t="str">
        <f>"Ukupno "&amp;LOWER(B6)&amp;" - "&amp;LOWER(B7)&amp;":"</f>
        <v>Ukupno sustav video nadzora - oprema:</v>
      </c>
      <c r="G53" s="160">
        <f ca="1">SUM(H8:H52)</f>
        <v>0</v>
      </c>
      <c r="H53" s="160"/>
      <c r="I53" s="49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72">
        <f t="shared" ca="1" si="11"/>
        <v>0</v>
      </c>
    </row>
    <row r="54" spans="1:22" s="24" customFormat="1" x14ac:dyDescent="0.2">
      <c r="A54" s="65"/>
      <c r="B54" s="29"/>
      <c r="C54" s="28"/>
      <c r="D54" s="28"/>
      <c r="E54" s="28"/>
      <c r="F54" s="28"/>
      <c r="G54" s="33"/>
      <c r="H54" s="64"/>
      <c r="I54" s="49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72"/>
    </row>
    <row r="55" spans="1:22" s="24" customFormat="1" x14ac:dyDescent="0.2">
      <c r="A55" s="34">
        <f ca="1">IF(VALUE(broj_sheet)&lt;10,
IF(OFFSET(A55,-1,0)=".",broj_sheet*10+(COUNTIF(INDIRECT(ADDRESS(1,COLUMN())&amp;":"&amp;ADDRESS(ROW()-1,COLUMN())),"&lt;99"))+1,
IF(OR(LEN(OFFSET(A55,-1,0))=2,AND(LEN(OFFSET(A55,-1,0))=0,LEN(OFFSET(A55,-3,0))=5)),
IF(LEN(OFFSET(A55,-1,0))=2,(OFFSET(A55,-1,0))*10+1,IF(AND(LEN(OFFSET(A55,-1,0))=0,LEN(OFFSET(A55,-3,0))=5),INT(LEFT(OFFSET(A55,-3,0),3))+1,"greška x")),
IF(LEN(OFFSET(A55,-1,0))=3,(OFFSET(A55,-1,0))*100+1,
IF(LEN(OFFSET(A55,-1,0))=5,(OFFSET(A55,-1,0))+1,"greška1")))),
IF(VALUE(broj_sheet)&gt;=10,
IF(OFFSET(A55,-1,0)= ".",broj_sheet*10+(COUNTIF(INDIRECT(ADDRESS(1,COLUMN())&amp;":"&amp;ADDRESS(ROW()-1,COLUMN())),"&lt;999"))+1,
IF(OR(LEN(OFFSET(A55,-1,0))=3,AND(LEN(OFFSET(A55,-1,0))=0,LEN(OFFSET(A55,-3,0))=6)),
IF(LEN(OFFSET(A55,-1,0))=3,(OFFSET(A55,-1,0))*10+1,IF(AND(LEN(OFFSET(A55,-1,0))=0,LEN(OFFSET(A55,-3,0))=6),INT(LEFT(OFFSET(A55,-3,0),4))+1,"greška y")),
IF(LEN(OFFSET(A55,-1,0))=4,(OFFSET(A55,-1,0))*100+1,
IF(LEN(OFFSET(A55,-1,0))=6,(OFFSET(A55,-1,0))+1,"greška2")))),"greška3"))</f>
        <v>112</v>
      </c>
      <c r="B55" s="29" t="s">
        <v>10</v>
      </c>
      <c r="C55" s="28"/>
      <c r="D55" s="28"/>
      <c r="E55" s="30"/>
      <c r="F55" s="30"/>
      <c r="G55" s="31"/>
      <c r="H55" s="30"/>
      <c r="I55" s="49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72"/>
    </row>
    <row r="56" spans="1:22" s="24" customFormat="1" ht="33.75" x14ac:dyDescent="0.2">
      <c r="A56" s="65">
        <f ca="1">IF(VALUE(broj_sheet)&lt;10,
IF(OFFSET(A56,-1,0)=".",broj_sheet*10+(COUNTIF(INDIRECT(ADDRESS(1,COLUMN())&amp;":"&amp;ADDRESS(ROW()-1,COLUMN())),"&lt;99"))+1,
IF(OR(LEN(OFFSET(A56,-1,0))=2,AND(LEN(OFFSET(A56,-1,0))=0,LEN(OFFSET(A56,-3,0))=5)),
IF(LEN(OFFSET(A56,-1,0))=2,(OFFSET(A56,-1,0))*10+1,IF(AND(LEN(OFFSET(A56,-1,0))=0,LEN(OFFSET(A56,-3,0))=5),INT(LEFT(OFFSET(A56,-3,0),3))+1,"greška x")),
IF(LEN(OFFSET(A56,-1,0))=3,(OFFSET(A56,-1,0))*100+1,
IF(LEN(OFFSET(A56,-1,0))=5,(OFFSET(A56,-1,0))+1,"greška1")))),
IF(VALUE(broj_sheet)&gt;=10,
IF(OFFSET(A56,-1,0)= ".",broj_sheet*10+(COUNTIF(INDIRECT(ADDRESS(1,COLUMN())&amp;":"&amp;ADDRESS(ROW()-1,COLUMN())),"&lt;999"))+1,
IF(OR(LEN(OFFSET(A56,-1,0))=3,AND(LEN(OFFSET(A56,-1,0))=0,LEN(OFFSET(A56,-3,0))=6)),
IF(LEN(OFFSET(A56,-1,0))=3,(OFFSET(A56,-1,0))*10+1,IF(AND(LEN(OFFSET(A56,-1,0))=0,LEN(OFFSET(A56,-3,0))=6),INT(LEFT(OFFSET(A56,-3,0),4))+1,"greška y")),
IF(LEN(OFFSET(A56,-1,0))=4,(OFFSET(A56,-1,0))*100+1,
IF(LEN(OFFSET(A56,-1,0))=6,(OFFSET(A56,-1,0))+1,"greška2")))),"greška3"))</f>
        <v>11201</v>
      </c>
      <c r="B56" s="32" t="s">
        <v>99</v>
      </c>
      <c r="C56" s="46"/>
      <c r="D56" s="46"/>
      <c r="E56" s="42" t="s">
        <v>9</v>
      </c>
      <c r="F56" s="43">
        <f t="shared" ref="F56:F74" ca="1" si="14">INDIRECT(ADDRESS(ROW(),COLUMN()+2+broj_sheet))</f>
        <v>250</v>
      </c>
      <c r="G56" s="44"/>
      <c r="H56" s="44">
        <f ca="1">G56*F56</f>
        <v>0</v>
      </c>
      <c r="I56" s="49">
        <v>250</v>
      </c>
      <c r="J56" s="45">
        <v>300</v>
      </c>
      <c r="K56" s="45">
        <v>125</v>
      </c>
      <c r="L56" s="45">
        <v>300</v>
      </c>
      <c r="M56" s="45">
        <v>400</v>
      </c>
      <c r="N56" s="45">
        <v>50</v>
      </c>
      <c r="O56" s="45">
        <v>400</v>
      </c>
      <c r="P56" s="45">
        <v>300</v>
      </c>
      <c r="Q56" s="45">
        <v>400</v>
      </c>
      <c r="R56" s="45">
        <v>350</v>
      </c>
      <c r="S56" s="45">
        <v>150</v>
      </c>
      <c r="T56" s="49">
        <v>0</v>
      </c>
      <c r="U56" s="45">
        <v>0</v>
      </c>
      <c r="V56" s="72">
        <f t="shared" ref="V56:V75" si="15">SUM(I56:U56)*G56</f>
        <v>0</v>
      </c>
    </row>
    <row r="57" spans="1:22" s="24" customFormat="1" ht="33.75" x14ac:dyDescent="0.2">
      <c r="A57" s="65">
        <f t="shared" ref="A57:A74" ca="1" si="16">IF(VALUE(broj_sheet)&lt;10,
IF(OFFSET(A57,-1,0)=".",broj_sheet*10+(COUNTIF(INDIRECT(ADDRESS(1,COLUMN())&amp;":"&amp;ADDRESS(ROW()-1,COLUMN())),"&lt;99"))+1,
IF(OR(LEN(OFFSET(A57,-1,0))=2,AND(LEN(OFFSET(A57,-1,0))=0,LEN(OFFSET(A57,-3,0))=5)),
IF(LEN(OFFSET(A57,-1,0))=2,(OFFSET(A57,-1,0))*10+1,IF(AND(LEN(OFFSET(A57,-1,0))=0,LEN(OFFSET(A57,-3,0))=5),INT(LEFT(OFFSET(A57,-3,0),3))+1,"greška x")),
IF(LEN(OFFSET(A57,-1,0))=3,(OFFSET(A57,-1,0))*100+1,
IF(LEN(OFFSET(A57,-1,0))=5,(OFFSET(A57,-1,0))+1,"greška1")))),
IF(VALUE(broj_sheet)&gt;=10,
IF(OFFSET(A57,-1,0)= ".",broj_sheet*10+(COUNTIF(INDIRECT(ADDRESS(1,COLUMN())&amp;":"&amp;ADDRESS(ROW()-1,COLUMN())),"&lt;999"))+1,
IF(OR(LEN(OFFSET(A57,-1,0))=3,AND(LEN(OFFSET(A57,-1,0))=0,LEN(OFFSET(A57,-3,0))=6)),
IF(LEN(OFFSET(A57,-1,0))=3,(OFFSET(A57,-1,0))*10+1,IF(AND(LEN(OFFSET(A57,-1,0))=0,LEN(OFFSET(A57,-3,0))=6),INT(LEFT(OFFSET(A57,-3,0),4))+1,"greška y")),
IF(LEN(OFFSET(A57,-1,0))=4,(OFFSET(A57,-1,0))*100+1,
IF(LEN(OFFSET(A57,-1,0))=6,(OFFSET(A57,-1,0))+1,"greška2")))),"greška3"))</f>
        <v>11202</v>
      </c>
      <c r="B57" s="32" t="s">
        <v>100</v>
      </c>
      <c r="C57" s="46"/>
      <c r="D57" s="46"/>
      <c r="E57" s="42" t="s">
        <v>9</v>
      </c>
      <c r="F57" s="43">
        <f t="shared" ca="1" si="14"/>
        <v>75</v>
      </c>
      <c r="G57" s="44"/>
      <c r="H57" s="44">
        <f t="shared" ref="H57:H74" ca="1" si="17">G57*F57</f>
        <v>0</v>
      </c>
      <c r="I57" s="49">
        <v>75</v>
      </c>
      <c r="J57" s="45">
        <v>0</v>
      </c>
      <c r="K57" s="45">
        <v>0</v>
      </c>
      <c r="L57" s="45">
        <v>0</v>
      </c>
      <c r="M57" s="45">
        <v>1200</v>
      </c>
      <c r="N57" s="45">
        <v>100</v>
      </c>
      <c r="O57" s="45">
        <v>0</v>
      </c>
      <c r="P57" s="45">
        <v>75</v>
      </c>
      <c r="Q57" s="45">
        <v>0</v>
      </c>
      <c r="R57" s="45">
        <v>150</v>
      </c>
      <c r="S57" s="45">
        <v>100</v>
      </c>
      <c r="T57" s="49">
        <v>0</v>
      </c>
      <c r="U57" s="45">
        <v>0</v>
      </c>
      <c r="V57" s="72">
        <f t="shared" si="15"/>
        <v>0</v>
      </c>
    </row>
    <row r="58" spans="1:22" s="24" customFormat="1" ht="33.75" x14ac:dyDescent="0.2">
      <c r="A58" s="65">
        <f t="shared" ca="1" si="16"/>
        <v>11203</v>
      </c>
      <c r="B58" s="32" t="s">
        <v>101</v>
      </c>
      <c r="C58" s="46"/>
      <c r="D58" s="46"/>
      <c r="E58" s="42" t="s">
        <v>9</v>
      </c>
      <c r="F58" s="43">
        <f t="shared" ca="1" si="14"/>
        <v>20</v>
      </c>
      <c r="G58" s="44"/>
      <c r="H58" s="44">
        <f t="shared" ca="1" si="17"/>
        <v>0</v>
      </c>
      <c r="I58" s="49">
        <v>20</v>
      </c>
      <c r="J58" s="45">
        <v>15</v>
      </c>
      <c r="K58" s="45">
        <v>0</v>
      </c>
      <c r="L58" s="45">
        <v>10</v>
      </c>
      <c r="M58" s="45">
        <v>50</v>
      </c>
      <c r="N58" s="45">
        <v>20</v>
      </c>
      <c r="O58" s="45">
        <v>50</v>
      </c>
      <c r="P58" s="45">
        <v>20</v>
      </c>
      <c r="Q58" s="45">
        <v>40</v>
      </c>
      <c r="R58" s="45">
        <v>30</v>
      </c>
      <c r="S58" s="45">
        <v>20</v>
      </c>
      <c r="T58" s="49">
        <v>0</v>
      </c>
      <c r="U58" s="45">
        <v>0</v>
      </c>
      <c r="V58" s="72">
        <f t="shared" si="15"/>
        <v>0</v>
      </c>
    </row>
    <row r="59" spans="1:22" s="24" customFormat="1" ht="33.75" x14ac:dyDescent="0.2">
      <c r="A59" s="65">
        <f t="shared" ca="1" si="16"/>
        <v>11204</v>
      </c>
      <c r="B59" s="32" t="s">
        <v>102</v>
      </c>
      <c r="C59" s="46"/>
      <c r="D59" s="46"/>
      <c r="E59" s="42" t="s">
        <v>9</v>
      </c>
      <c r="F59" s="43">
        <f t="shared" ca="1" si="14"/>
        <v>200</v>
      </c>
      <c r="G59" s="44"/>
      <c r="H59" s="44">
        <f t="shared" ref="H59" ca="1" si="18">G59*F59</f>
        <v>0</v>
      </c>
      <c r="I59" s="49">
        <v>200</v>
      </c>
      <c r="J59" s="45">
        <v>250</v>
      </c>
      <c r="K59" s="45">
        <v>400</v>
      </c>
      <c r="L59" s="45">
        <v>350</v>
      </c>
      <c r="M59" s="45">
        <v>720</v>
      </c>
      <c r="N59" s="45">
        <v>400</v>
      </c>
      <c r="O59" s="45">
        <v>250</v>
      </c>
      <c r="P59" s="45">
        <v>300</v>
      </c>
      <c r="Q59" s="45">
        <v>130</v>
      </c>
      <c r="R59" s="45">
        <v>225</v>
      </c>
      <c r="S59" s="45">
        <v>350</v>
      </c>
      <c r="T59" s="49">
        <v>0</v>
      </c>
      <c r="U59" s="45">
        <v>850</v>
      </c>
      <c r="V59" s="72">
        <f t="shared" si="15"/>
        <v>0</v>
      </c>
    </row>
    <row r="60" spans="1:22" s="24" customFormat="1" ht="33.75" x14ac:dyDescent="0.2">
      <c r="A60" s="65">
        <f t="shared" ca="1" si="16"/>
        <v>11205</v>
      </c>
      <c r="B60" s="32" t="s">
        <v>103</v>
      </c>
      <c r="C60" s="46"/>
      <c r="D60" s="46"/>
      <c r="E60" s="42" t="s">
        <v>9</v>
      </c>
      <c r="F60" s="43">
        <f t="shared" ca="1" si="14"/>
        <v>20</v>
      </c>
      <c r="G60" s="44"/>
      <c r="H60" s="44">
        <f t="shared" ca="1" si="17"/>
        <v>0</v>
      </c>
      <c r="I60" s="49">
        <v>20</v>
      </c>
      <c r="J60" s="45">
        <v>20</v>
      </c>
      <c r="K60" s="49">
        <v>20</v>
      </c>
      <c r="L60" s="49">
        <v>20</v>
      </c>
      <c r="M60" s="49">
        <v>20</v>
      </c>
      <c r="N60" s="45">
        <v>20</v>
      </c>
      <c r="O60" s="49">
        <v>20</v>
      </c>
      <c r="P60" s="49">
        <v>20</v>
      </c>
      <c r="Q60" s="49">
        <v>20</v>
      </c>
      <c r="R60" s="49">
        <v>20</v>
      </c>
      <c r="S60" s="49">
        <v>20</v>
      </c>
      <c r="T60" s="49">
        <v>0</v>
      </c>
      <c r="U60" s="45">
        <v>50</v>
      </c>
      <c r="V60" s="72">
        <f t="shared" si="15"/>
        <v>0</v>
      </c>
    </row>
    <row r="61" spans="1:22" s="24" customFormat="1" ht="33.75" x14ac:dyDescent="0.2">
      <c r="A61" s="65">
        <f t="shared" ca="1" si="16"/>
        <v>11206</v>
      </c>
      <c r="B61" s="32" t="s">
        <v>104</v>
      </c>
      <c r="C61" s="46"/>
      <c r="D61" s="46"/>
      <c r="E61" s="42" t="s">
        <v>9</v>
      </c>
      <c r="F61" s="43">
        <f t="shared" ca="1" si="14"/>
        <v>20</v>
      </c>
      <c r="G61" s="44"/>
      <c r="H61" s="44">
        <f t="shared" ref="H61" ca="1" si="19">G61*F61</f>
        <v>0</v>
      </c>
      <c r="I61" s="49">
        <v>20</v>
      </c>
      <c r="J61" s="45">
        <v>20</v>
      </c>
      <c r="K61" s="45">
        <v>20</v>
      </c>
      <c r="L61" s="45">
        <v>20</v>
      </c>
      <c r="M61" s="45">
        <v>20</v>
      </c>
      <c r="N61" s="45">
        <v>20</v>
      </c>
      <c r="O61" s="45">
        <v>20</v>
      </c>
      <c r="P61" s="45">
        <v>20</v>
      </c>
      <c r="Q61" s="45">
        <v>20</v>
      </c>
      <c r="R61" s="45">
        <v>20</v>
      </c>
      <c r="S61" s="45">
        <v>20</v>
      </c>
      <c r="T61" s="49">
        <v>0</v>
      </c>
      <c r="U61" s="45">
        <v>0</v>
      </c>
      <c r="V61" s="72">
        <f t="shared" si="15"/>
        <v>0</v>
      </c>
    </row>
    <row r="62" spans="1:22" s="24" customFormat="1" ht="33.75" x14ac:dyDescent="0.2">
      <c r="A62" s="65">
        <f t="shared" ca="1" si="16"/>
        <v>11207</v>
      </c>
      <c r="B62" s="32" t="s">
        <v>128</v>
      </c>
      <c r="C62" s="46"/>
      <c r="D62" s="46"/>
      <c r="E62" s="42" t="s">
        <v>9</v>
      </c>
      <c r="F62" s="43">
        <f t="shared" ca="1" si="14"/>
        <v>20</v>
      </c>
      <c r="G62" s="44"/>
      <c r="H62" s="44">
        <f t="shared" ref="H62" ca="1" si="20">G62*F62</f>
        <v>0</v>
      </c>
      <c r="I62" s="49">
        <v>20</v>
      </c>
      <c r="J62" s="45">
        <v>20</v>
      </c>
      <c r="K62" s="45">
        <v>20</v>
      </c>
      <c r="L62" s="45">
        <v>20</v>
      </c>
      <c r="M62" s="45">
        <v>20</v>
      </c>
      <c r="N62" s="45">
        <v>20</v>
      </c>
      <c r="O62" s="45">
        <v>20</v>
      </c>
      <c r="P62" s="45">
        <v>20</v>
      </c>
      <c r="Q62" s="45">
        <v>20</v>
      </c>
      <c r="R62" s="45">
        <v>20</v>
      </c>
      <c r="S62" s="45">
        <v>20</v>
      </c>
      <c r="T62" s="49">
        <v>0</v>
      </c>
      <c r="U62" s="45">
        <v>20</v>
      </c>
      <c r="V62" s="72">
        <f t="shared" si="15"/>
        <v>0</v>
      </c>
    </row>
    <row r="63" spans="1:22" s="24" customFormat="1" ht="33.75" x14ac:dyDescent="0.2">
      <c r="A63" s="65">
        <f t="shared" ca="1" si="16"/>
        <v>11208</v>
      </c>
      <c r="B63" s="32" t="s">
        <v>153</v>
      </c>
      <c r="C63" s="46"/>
      <c r="D63" s="46"/>
      <c r="E63" s="42" t="s">
        <v>9</v>
      </c>
      <c r="F63" s="43">
        <f t="shared" ca="1" si="14"/>
        <v>400</v>
      </c>
      <c r="G63" s="44"/>
      <c r="H63" s="44">
        <f t="shared" ca="1" si="17"/>
        <v>0</v>
      </c>
      <c r="I63" s="49">
        <v>400</v>
      </c>
      <c r="J63" s="45">
        <v>350</v>
      </c>
      <c r="K63" s="45">
        <v>450</v>
      </c>
      <c r="L63" s="45">
        <v>400</v>
      </c>
      <c r="M63" s="45">
        <v>550</v>
      </c>
      <c r="N63" s="45">
        <v>400</v>
      </c>
      <c r="O63" s="45">
        <v>250</v>
      </c>
      <c r="P63" s="45">
        <v>300</v>
      </c>
      <c r="Q63" s="45">
        <v>200</v>
      </c>
      <c r="R63" s="45">
        <v>300</v>
      </c>
      <c r="S63" s="45">
        <v>400</v>
      </c>
      <c r="T63" s="49">
        <v>0</v>
      </c>
      <c r="U63" s="45">
        <v>1700</v>
      </c>
      <c r="V63" s="72">
        <f t="shared" si="15"/>
        <v>0</v>
      </c>
    </row>
    <row r="64" spans="1:22" s="24" customFormat="1" ht="33.75" x14ac:dyDescent="0.2">
      <c r="A64" s="65">
        <f t="shared" ca="1" si="16"/>
        <v>11209</v>
      </c>
      <c r="B64" s="32" t="s">
        <v>154</v>
      </c>
      <c r="C64" s="46"/>
      <c r="D64" s="46"/>
      <c r="E64" s="42" t="s">
        <v>9</v>
      </c>
      <c r="F64" s="43">
        <f t="shared" ca="1" si="14"/>
        <v>100</v>
      </c>
      <c r="G64" s="44"/>
      <c r="H64" s="44">
        <f t="shared" ref="H64" ca="1" si="21">G64*F64</f>
        <v>0</v>
      </c>
      <c r="I64" s="49">
        <v>100</v>
      </c>
      <c r="J64" s="45">
        <v>0</v>
      </c>
      <c r="K64" s="45">
        <v>0</v>
      </c>
      <c r="L64" s="45">
        <v>220</v>
      </c>
      <c r="M64" s="45">
        <v>1250</v>
      </c>
      <c r="N64" s="45">
        <v>300</v>
      </c>
      <c r="O64" s="45">
        <v>450</v>
      </c>
      <c r="P64" s="45">
        <v>0</v>
      </c>
      <c r="Q64" s="45">
        <v>400</v>
      </c>
      <c r="R64" s="45">
        <v>300</v>
      </c>
      <c r="S64" s="45">
        <v>200</v>
      </c>
      <c r="T64" s="49">
        <v>0</v>
      </c>
      <c r="U64" s="45">
        <v>0</v>
      </c>
      <c r="V64" s="72">
        <f t="shared" si="15"/>
        <v>0</v>
      </c>
    </row>
    <row r="65" spans="1:22" s="24" customFormat="1" ht="45" x14ac:dyDescent="0.2">
      <c r="A65" s="65">
        <f t="shared" ca="1" si="16"/>
        <v>11210</v>
      </c>
      <c r="B65" s="32" t="s">
        <v>139</v>
      </c>
      <c r="C65" s="46" t="s">
        <v>23</v>
      </c>
      <c r="D65" s="46" t="s">
        <v>23</v>
      </c>
      <c r="E65" s="42" t="s">
        <v>9</v>
      </c>
      <c r="F65" s="43">
        <f t="shared" ca="1" si="14"/>
        <v>200</v>
      </c>
      <c r="G65" s="44"/>
      <c r="H65" s="44">
        <f t="shared" ca="1" si="17"/>
        <v>0</v>
      </c>
      <c r="I65" s="49">
        <v>200</v>
      </c>
      <c r="J65" s="45">
        <v>300</v>
      </c>
      <c r="K65" s="45">
        <v>0</v>
      </c>
      <c r="L65" s="45">
        <v>0</v>
      </c>
      <c r="M65" s="45">
        <v>800</v>
      </c>
      <c r="N65" s="45">
        <v>0</v>
      </c>
      <c r="O65" s="45">
        <v>0</v>
      </c>
      <c r="P65" s="45">
        <v>250</v>
      </c>
      <c r="Q65" s="45">
        <v>0</v>
      </c>
      <c r="R65" s="45">
        <v>0</v>
      </c>
      <c r="S65" s="45">
        <v>0</v>
      </c>
      <c r="T65" s="49">
        <v>0</v>
      </c>
      <c r="U65" s="45">
        <v>0</v>
      </c>
      <c r="V65" s="72">
        <f t="shared" si="15"/>
        <v>0</v>
      </c>
    </row>
    <row r="66" spans="1:22" s="92" customFormat="1" ht="33.75" x14ac:dyDescent="0.2">
      <c r="A66" s="73">
        <f t="shared" ca="1" si="16"/>
        <v>11211</v>
      </c>
      <c r="B66" s="32" t="s">
        <v>74</v>
      </c>
      <c r="C66" s="46" t="s">
        <v>23</v>
      </c>
      <c r="D66" s="46" t="s">
        <v>23</v>
      </c>
      <c r="E66" s="42" t="s">
        <v>9</v>
      </c>
      <c r="F66" s="43">
        <f t="shared" ca="1" si="14"/>
        <v>10</v>
      </c>
      <c r="G66" s="44"/>
      <c r="H66" s="44">
        <f t="shared" ca="1" si="17"/>
        <v>0</v>
      </c>
      <c r="I66" s="91">
        <v>10</v>
      </c>
      <c r="J66" s="91">
        <v>10</v>
      </c>
      <c r="K66" s="91">
        <v>10</v>
      </c>
      <c r="L66" s="91">
        <v>10</v>
      </c>
      <c r="M66" s="91">
        <v>30</v>
      </c>
      <c r="N66" s="91">
        <v>10</v>
      </c>
      <c r="O66" s="91">
        <v>10</v>
      </c>
      <c r="P66" s="91">
        <v>10</v>
      </c>
      <c r="Q66" s="91">
        <v>10</v>
      </c>
      <c r="R66" s="91">
        <v>10</v>
      </c>
      <c r="S66" s="91">
        <v>10</v>
      </c>
      <c r="T66" s="49">
        <v>0</v>
      </c>
      <c r="U66" s="91">
        <v>10</v>
      </c>
      <c r="V66" s="72">
        <f t="shared" si="15"/>
        <v>0</v>
      </c>
    </row>
    <row r="67" spans="1:22" s="92" customFormat="1" ht="33.75" x14ac:dyDescent="0.2">
      <c r="A67" s="73">
        <f t="shared" ca="1" si="16"/>
        <v>11212</v>
      </c>
      <c r="B67" s="32" t="s">
        <v>75</v>
      </c>
      <c r="C67" s="46" t="s">
        <v>23</v>
      </c>
      <c r="D67" s="46" t="s">
        <v>23</v>
      </c>
      <c r="E67" s="42" t="s">
        <v>9</v>
      </c>
      <c r="F67" s="43">
        <f t="shared" ca="1" si="14"/>
        <v>20</v>
      </c>
      <c r="G67" s="44"/>
      <c r="H67" s="44">
        <f t="shared" ca="1" si="17"/>
        <v>0</v>
      </c>
      <c r="I67" s="91">
        <v>20</v>
      </c>
      <c r="J67" s="91">
        <v>20</v>
      </c>
      <c r="K67" s="91">
        <v>20</v>
      </c>
      <c r="L67" s="91">
        <v>20</v>
      </c>
      <c r="M67" s="91">
        <v>40</v>
      </c>
      <c r="N67" s="91">
        <v>20</v>
      </c>
      <c r="O67" s="91">
        <v>20</v>
      </c>
      <c r="P67" s="91">
        <v>20</v>
      </c>
      <c r="Q67" s="91">
        <v>20</v>
      </c>
      <c r="R67" s="91">
        <v>20</v>
      </c>
      <c r="S67" s="91">
        <v>20</v>
      </c>
      <c r="T67" s="49">
        <v>0</v>
      </c>
      <c r="U67" s="91">
        <v>20</v>
      </c>
      <c r="V67" s="72">
        <f t="shared" si="15"/>
        <v>0</v>
      </c>
    </row>
    <row r="68" spans="1:22" s="92" customFormat="1" ht="45" x14ac:dyDescent="0.2">
      <c r="A68" s="73">
        <f t="shared" ca="1" si="16"/>
        <v>11213</v>
      </c>
      <c r="B68" s="32" t="s">
        <v>132</v>
      </c>
      <c r="C68" s="46" t="s">
        <v>23</v>
      </c>
      <c r="D68" s="46" t="s">
        <v>23</v>
      </c>
      <c r="E68" s="42" t="s">
        <v>9</v>
      </c>
      <c r="F68" s="43">
        <f t="shared" ca="1" si="14"/>
        <v>5</v>
      </c>
      <c r="G68" s="44"/>
      <c r="H68" s="44">
        <f t="shared" ref="H68" ca="1" si="22">G68*F68</f>
        <v>0</v>
      </c>
      <c r="I68" s="91">
        <v>5</v>
      </c>
      <c r="J68" s="91">
        <v>5</v>
      </c>
      <c r="K68" s="91">
        <v>5</v>
      </c>
      <c r="L68" s="91">
        <v>5</v>
      </c>
      <c r="M68" s="91">
        <v>20</v>
      </c>
      <c r="N68" s="91">
        <v>5</v>
      </c>
      <c r="O68" s="91">
        <v>5</v>
      </c>
      <c r="P68" s="91">
        <v>5</v>
      </c>
      <c r="Q68" s="91">
        <v>5</v>
      </c>
      <c r="R68" s="91">
        <v>5</v>
      </c>
      <c r="S68" s="91">
        <v>5</v>
      </c>
      <c r="T68" s="49">
        <v>0</v>
      </c>
      <c r="U68" s="68">
        <v>40</v>
      </c>
      <c r="V68" s="72">
        <f t="shared" si="15"/>
        <v>0</v>
      </c>
    </row>
    <row r="69" spans="1:22" s="92" customFormat="1" ht="45" x14ac:dyDescent="0.2">
      <c r="A69" s="73">
        <f t="shared" ca="1" si="16"/>
        <v>11214</v>
      </c>
      <c r="B69" s="32" t="s">
        <v>71</v>
      </c>
      <c r="C69" s="46" t="s">
        <v>23</v>
      </c>
      <c r="D69" s="46" t="s">
        <v>23</v>
      </c>
      <c r="E69" s="42" t="s">
        <v>9</v>
      </c>
      <c r="F69" s="43">
        <f t="shared" ca="1" si="14"/>
        <v>25</v>
      </c>
      <c r="G69" s="44"/>
      <c r="H69" s="44">
        <f t="shared" ca="1" si="17"/>
        <v>0</v>
      </c>
      <c r="I69" s="91">
        <v>25</v>
      </c>
      <c r="J69" s="91">
        <v>25</v>
      </c>
      <c r="K69" s="91">
        <v>25</v>
      </c>
      <c r="L69" s="91">
        <v>25</v>
      </c>
      <c r="M69" s="91">
        <v>50</v>
      </c>
      <c r="N69" s="91">
        <v>25</v>
      </c>
      <c r="O69" s="91">
        <v>25</v>
      </c>
      <c r="P69" s="91">
        <v>25</v>
      </c>
      <c r="Q69" s="91">
        <v>25</v>
      </c>
      <c r="R69" s="91">
        <v>25</v>
      </c>
      <c r="S69" s="91">
        <v>25</v>
      </c>
      <c r="T69" s="49">
        <v>0</v>
      </c>
      <c r="U69" s="68">
        <v>40</v>
      </c>
      <c r="V69" s="72">
        <f t="shared" si="15"/>
        <v>0</v>
      </c>
    </row>
    <row r="70" spans="1:22" s="92" customFormat="1" ht="45" x14ac:dyDescent="0.2">
      <c r="A70" s="73">
        <f t="shared" ca="1" si="16"/>
        <v>11215</v>
      </c>
      <c r="B70" s="32" t="s">
        <v>76</v>
      </c>
      <c r="C70" s="46" t="s">
        <v>23</v>
      </c>
      <c r="D70" s="46" t="s">
        <v>23</v>
      </c>
      <c r="E70" s="42" t="s">
        <v>9</v>
      </c>
      <c r="F70" s="43">
        <f t="shared" ca="1" si="14"/>
        <v>40</v>
      </c>
      <c r="G70" s="44"/>
      <c r="H70" s="44">
        <f t="shared" ca="1" si="17"/>
        <v>0</v>
      </c>
      <c r="I70" s="91">
        <v>40</v>
      </c>
      <c r="J70" s="91">
        <v>40</v>
      </c>
      <c r="K70" s="91">
        <v>40</v>
      </c>
      <c r="L70" s="91">
        <v>40</v>
      </c>
      <c r="M70" s="91">
        <v>60</v>
      </c>
      <c r="N70" s="91">
        <v>40</v>
      </c>
      <c r="O70" s="91">
        <v>40</v>
      </c>
      <c r="P70" s="91">
        <v>40</v>
      </c>
      <c r="Q70" s="91">
        <v>40</v>
      </c>
      <c r="R70" s="91">
        <v>40</v>
      </c>
      <c r="S70" s="91">
        <v>40</v>
      </c>
      <c r="T70" s="49">
        <v>0</v>
      </c>
      <c r="U70" s="91">
        <v>40</v>
      </c>
      <c r="V70" s="72">
        <f t="shared" si="15"/>
        <v>0</v>
      </c>
    </row>
    <row r="71" spans="1:22" s="92" customFormat="1" ht="22.5" x14ac:dyDescent="0.2">
      <c r="A71" s="73">
        <f t="shared" ca="1" si="16"/>
        <v>11216</v>
      </c>
      <c r="B71" s="32" t="s">
        <v>134</v>
      </c>
      <c r="C71" s="46" t="s">
        <v>23</v>
      </c>
      <c r="D71" s="46" t="s">
        <v>23</v>
      </c>
      <c r="E71" s="42" t="s">
        <v>9</v>
      </c>
      <c r="F71" s="43">
        <f t="shared" ca="1" si="14"/>
        <v>10</v>
      </c>
      <c r="G71" s="44"/>
      <c r="H71" s="44">
        <f t="shared" ca="1" si="17"/>
        <v>0</v>
      </c>
      <c r="I71" s="91">
        <v>10</v>
      </c>
      <c r="J71" s="91">
        <v>10</v>
      </c>
      <c r="K71" s="91">
        <v>10</v>
      </c>
      <c r="L71" s="91">
        <v>10</v>
      </c>
      <c r="M71" s="91">
        <v>15</v>
      </c>
      <c r="N71" s="91">
        <v>10</v>
      </c>
      <c r="O71" s="91">
        <v>15</v>
      </c>
      <c r="P71" s="91">
        <v>10</v>
      </c>
      <c r="Q71" s="91">
        <v>15</v>
      </c>
      <c r="R71" s="91">
        <v>15</v>
      </c>
      <c r="S71" s="91">
        <v>10</v>
      </c>
      <c r="T71" s="49">
        <v>0</v>
      </c>
      <c r="U71" s="91">
        <v>50</v>
      </c>
      <c r="V71" s="72">
        <f t="shared" si="15"/>
        <v>0</v>
      </c>
    </row>
    <row r="72" spans="1:22" s="92" customFormat="1" ht="45" x14ac:dyDescent="0.2">
      <c r="A72" s="73">
        <f t="shared" ca="1" si="16"/>
        <v>11217</v>
      </c>
      <c r="B72" s="32" t="s">
        <v>77</v>
      </c>
      <c r="C72" s="46" t="s">
        <v>23</v>
      </c>
      <c r="D72" s="46" t="s">
        <v>23</v>
      </c>
      <c r="E72" s="42" t="s">
        <v>8</v>
      </c>
      <c r="F72" s="43">
        <f t="shared" ca="1" si="14"/>
        <v>1</v>
      </c>
      <c r="G72" s="44"/>
      <c r="H72" s="44">
        <f t="shared" ca="1" si="17"/>
        <v>0</v>
      </c>
      <c r="I72" s="91">
        <v>1</v>
      </c>
      <c r="J72" s="91">
        <v>1</v>
      </c>
      <c r="K72" s="91">
        <v>1</v>
      </c>
      <c r="L72" s="91">
        <v>1</v>
      </c>
      <c r="M72" s="91">
        <v>1</v>
      </c>
      <c r="N72" s="91">
        <v>1</v>
      </c>
      <c r="O72" s="91">
        <v>1</v>
      </c>
      <c r="P72" s="91">
        <v>1</v>
      </c>
      <c r="Q72" s="91">
        <v>1</v>
      </c>
      <c r="R72" s="91">
        <v>1</v>
      </c>
      <c r="S72" s="91">
        <v>1</v>
      </c>
      <c r="T72" s="49">
        <v>0</v>
      </c>
      <c r="U72" s="91">
        <v>1</v>
      </c>
      <c r="V72" s="72">
        <f t="shared" si="15"/>
        <v>0</v>
      </c>
    </row>
    <row r="73" spans="1:22" s="92" customFormat="1" ht="22.5" x14ac:dyDescent="0.2">
      <c r="A73" s="73">
        <f t="shared" ca="1" si="16"/>
        <v>11218</v>
      </c>
      <c r="B73" s="32" t="s">
        <v>78</v>
      </c>
      <c r="C73" s="46" t="s">
        <v>23</v>
      </c>
      <c r="D73" s="46" t="s">
        <v>23</v>
      </c>
      <c r="E73" s="42" t="s">
        <v>8</v>
      </c>
      <c r="F73" s="43">
        <f t="shared" ca="1" si="14"/>
        <v>1</v>
      </c>
      <c r="G73" s="44"/>
      <c r="H73" s="44">
        <f t="shared" ca="1" si="17"/>
        <v>0</v>
      </c>
      <c r="I73" s="91">
        <v>1</v>
      </c>
      <c r="J73" s="91">
        <v>1</v>
      </c>
      <c r="K73" s="91">
        <v>1</v>
      </c>
      <c r="L73" s="91">
        <v>1</v>
      </c>
      <c r="M73" s="91">
        <v>1</v>
      </c>
      <c r="N73" s="91">
        <v>1</v>
      </c>
      <c r="O73" s="91">
        <v>1</v>
      </c>
      <c r="P73" s="91">
        <v>1</v>
      </c>
      <c r="Q73" s="91">
        <v>1</v>
      </c>
      <c r="R73" s="91">
        <v>1</v>
      </c>
      <c r="S73" s="91">
        <v>1</v>
      </c>
      <c r="T73" s="49">
        <v>0</v>
      </c>
      <c r="U73" s="91">
        <v>1</v>
      </c>
      <c r="V73" s="72">
        <f t="shared" si="15"/>
        <v>0</v>
      </c>
    </row>
    <row r="74" spans="1:22" s="24" customFormat="1" ht="56.25" x14ac:dyDescent="0.2">
      <c r="A74" s="65">
        <f t="shared" ca="1" si="16"/>
        <v>11219</v>
      </c>
      <c r="B74" s="32" t="s">
        <v>60</v>
      </c>
      <c r="C74" s="46" t="s">
        <v>23</v>
      </c>
      <c r="D74" s="46" t="s">
        <v>23</v>
      </c>
      <c r="E74" s="42" t="s">
        <v>8</v>
      </c>
      <c r="F74" s="43">
        <f t="shared" ca="1" si="14"/>
        <v>2</v>
      </c>
      <c r="G74" s="44"/>
      <c r="H74" s="44">
        <f t="shared" ca="1" si="17"/>
        <v>0</v>
      </c>
      <c r="I74" s="49">
        <v>2</v>
      </c>
      <c r="J74" s="45">
        <v>2</v>
      </c>
      <c r="K74" s="45">
        <v>2</v>
      </c>
      <c r="L74" s="45">
        <v>2</v>
      </c>
      <c r="M74" s="45">
        <v>5</v>
      </c>
      <c r="N74" s="45">
        <v>2</v>
      </c>
      <c r="O74" s="45">
        <v>2</v>
      </c>
      <c r="P74" s="45">
        <v>2</v>
      </c>
      <c r="Q74" s="45">
        <v>2</v>
      </c>
      <c r="R74" s="45">
        <v>2</v>
      </c>
      <c r="S74" s="45">
        <v>2</v>
      </c>
      <c r="T74" s="49">
        <v>0</v>
      </c>
      <c r="U74" s="45">
        <v>2</v>
      </c>
      <c r="V74" s="72">
        <f t="shared" si="15"/>
        <v>0</v>
      </c>
    </row>
    <row r="75" spans="1:22" x14ac:dyDescent="0.2">
      <c r="A75" s="120"/>
      <c r="B75" s="121"/>
      <c r="C75" s="121"/>
      <c r="D75" s="121"/>
      <c r="E75" s="121"/>
      <c r="F75" s="122" t="str">
        <f>"Ukupno "&amp;LOWER(B6)&amp;" - "&amp;LOWER(B55)&amp;":"</f>
        <v>Ukupno sustav video nadzora - instalacije:</v>
      </c>
      <c r="G75" s="160">
        <f ca="1">SUM(H56:H74)</f>
        <v>0</v>
      </c>
      <c r="H75" s="160"/>
      <c r="I75" s="49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72">
        <f t="shared" ca="1" si="15"/>
        <v>0</v>
      </c>
    </row>
    <row r="76" spans="1:22" s="24" customFormat="1" x14ac:dyDescent="0.2">
      <c r="A76" s="65"/>
      <c r="B76" s="29"/>
      <c r="C76" s="28"/>
      <c r="D76" s="28"/>
      <c r="E76" s="28"/>
      <c r="F76" s="28"/>
      <c r="G76" s="33"/>
      <c r="H76" s="64"/>
      <c r="I76" s="49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72"/>
    </row>
    <row r="77" spans="1:22" s="24" customFormat="1" x14ac:dyDescent="0.2">
      <c r="A77" s="34">
        <f t="shared" ref="A77:A87" ca="1" si="23">IF(VALUE(broj_sheet)&lt;10,
IF(OFFSET(A77,-1,0)=".",broj_sheet*10+(COUNTIF(INDIRECT(ADDRESS(1,COLUMN())&amp;":"&amp;ADDRESS(ROW()-1,COLUMN())),"&lt;99"))+1,
IF(OR(LEN(OFFSET(A77,-1,0))=2,AND(LEN(OFFSET(A77,-1,0))=0,LEN(OFFSET(A77,-3,0))=5)),
IF(LEN(OFFSET(A77,-1,0))=2,(OFFSET(A77,-1,0))*10+1,IF(AND(LEN(OFFSET(A77,-1,0))=0,LEN(OFFSET(A77,-3,0))=5),INT(LEFT(OFFSET(A77,-3,0),3))+1,"greška x")),
IF(LEN(OFFSET(A77,-1,0))=3,(OFFSET(A77,-1,0))*100+1,
IF(LEN(OFFSET(A77,-1,0))=5,(OFFSET(A77,-1,0))+1,"greška1")))),
IF(VALUE(broj_sheet)&gt;=10,
IF(OFFSET(A77,-1,0)= ".",broj_sheet*10+(COUNTIF(INDIRECT(ADDRESS(1,COLUMN())&amp;":"&amp;ADDRESS(ROW()-1,COLUMN())),"&lt;999"))+1,
IF(OR(LEN(OFFSET(A77,-1,0))=3,AND(LEN(OFFSET(A77,-1,0))=0,LEN(OFFSET(A77,-3,0))=6)),
IF(LEN(OFFSET(A77,-1,0))=3,(OFFSET(A77,-1,0))*10+1,IF(AND(LEN(OFFSET(A77,-1,0))=0,LEN(OFFSET(A77,-3,0))=6),INT(LEFT(OFFSET(A77,-3,0),4))+1,"greška y")),
IF(LEN(OFFSET(A77,-1,0))=4,(OFFSET(A77,-1,0))*100+1,
IF(LEN(OFFSET(A77,-1,0))=6,(OFFSET(A77,-1,0))+1,"greška2")))),"greška3"))</f>
        <v>113</v>
      </c>
      <c r="B77" s="29" t="s">
        <v>15</v>
      </c>
      <c r="C77" s="28"/>
      <c r="D77" s="28"/>
      <c r="E77" s="30"/>
      <c r="F77" s="30"/>
      <c r="G77" s="31"/>
      <c r="H77" s="30"/>
      <c r="I77" s="49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72"/>
    </row>
    <row r="78" spans="1:22" s="2" customFormat="1" ht="56.25" x14ac:dyDescent="0.2">
      <c r="A78" s="65">
        <f t="shared" ca="1" si="23"/>
        <v>11301</v>
      </c>
      <c r="B78" s="32" t="s">
        <v>84</v>
      </c>
      <c r="C78" s="46" t="s">
        <v>23</v>
      </c>
      <c r="D78" s="46" t="s">
        <v>23</v>
      </c>
      <c r="E78" s="75" t="s">
        <v>7</v>
      </c>
      <c r="F78" s="43">
        <f t="shared" ref="F78:F87" ca="1" si="24">INDIRECT(ADDRESS(ROW(),COLUMN()+2+broj_sheet))</f>
        <v>10</v>
      </c>
      <c r="G78" s="44"/>
      <c r="H78" s="76">
        <f t="shared" ref="H78:H81" ca="1" si="25">G78*F78</f>
        <v>0</v>
      </c>
      <c r="I78" s="49">
        <v>10</v>
      </c>
      <c r="J78" s="45">
        <v>6</v>
      </c>
      <c r="K78" s="45">
        <v>11</v>
      </c>
      <c r="L78" s="45">
        <v>11</v>
      </c>
      <c r="M78" s="45">
        <v>21</v>
      </c>
      <c r="N78" s="45">
        <v>11</v>
      </c>
      <c r="O78" s="45">
        <v>10</v>
      </c>
      <c r="P78" s="45">
        <v>11</v>
      </c>
      <c r="Q78" s="45">
        <v>7</v>
      </c>
      <c r="R78" s="45">
        <v>9</v>
      </c>
      <c r="S78" s="45">
        <v>10</v>
      </c>
      <c r="T78" s="49">
        <v>0</v>
      </c>
      <c r="U78" s="45">
        <v>17</v>
      </c>
      <c r="V78" s="72">
        <f t="shared" ref="V78:V88" si="26">SUM(I78:U78)*G78</f>
        <v>0</v>
      </c>
    </row>
    <row r="79" spans="1:22" s="2" customFormat="1" ht="45" x14ac:dyDescent="0.2">
      <c r="A79" s="65">
        <f t="shared" ca="1" si="23"/>
        <v>11302</v>
      </c>
      <c r="B79" s="52" t="s">
        <v>96</v>
      </c>
      <c r="C79" s="46" t="s">
        <v>23</v>
      </c>
      <c r="D79" s="46" t="s">
        <v>23</v>
      </c>
      <c r="E79" s="75" t="s">
        <v>8</v>
      </c>
      <c r="F79" s="43">
        <f t="shared" ca="1" si="24"/>
        <v>1</v>
      </c>
      <c r="G79" s="44"/>
      <c r="H79" s="76">
        <f t="shared" ca="1" si="25"/>
        <v>0</v>
      </c>
      <c r="I79" s="49">
        <v>1</v>
      </c>
      <c r="J79" s="49">
        <v>1</v>
      </c>
      <c r="K79" s="49">
        <v>1</v>
      </c>
      <c r="L79" s="49">
        <v>1</v>
      </c>
      <c r="M79" s="49">
        <v>2</v>
      </c>
      <c r="N79" s="49">
        <v>1</v>
      </c>
      <c r="O79" s="49">
        <v>1</v>
      </c>
      <c r="P79" s="49">
        <v>1</v>
      </c>
      <c r="Q79" s="49">
        <v>1</v>
      </c>
      <c r="R79" s="49">
        <v>1</v>
      </c>
      <c r="S79" s="49">
        <v>1</v>
      </c>
      <c r="T79" s="49">
        <v>0</v>
      </c>
      <c r="U79" s="49">
        <v>0</v>
      </c>
      <c r="V79" s="72">
        <f t="shared" si="26"/>
        <v>0</v>
      </c>
    </row>
    <row r="80" spans="1:22" s="2" customFormat="1" ht="33.75" x14ac:dyDescent="0.2">
      <c r="A80" s="65">
        <f t="shared" ca="1" si="23"/>
        <v>11303</v>
      </c>
      <c r="B80" s="52" t="s">
        <v>81</v>
      </c>
      <c r="C80" s="46" t="s">
        <v>23</v>
      </c>
      <c r="D80" s="46" t="s">
        <v>23</v>
      </c>
      <c r="E80" s="75" t="s">
        <v>8</v>
      </c>
      <c r="F80" s="43">
        <f t="shared" ca="1" si="24"/>
        <v>1</v>
      </c>
      <c r="G80" s="44"/>
      <c r="H80" s="76">
        <f t="shared" ca="1" si="25"/>
        <v>0</v>
      </c>
      <c r="I80" s="49">
        <v>1</v>
      </c>
      <c r="J80" s="49">
        <v>1</v>
      </c>
      <c r="K80" s="49">
        <v>1</v>
      </c>
      <c r="L80" s="49">
        <v>1</v>
      </c>
      <c r="M80" s="49">
        <v>1</v>
      </c>
      <c r="N80" s="49">
        <v>1</v>
      </c>
      <c r="O80" s="49">
        <v>1</v>
      </c>
      <c r="P80" s="49">
        <v>1</v>
      </c>
      <c r="Q80" s="49">
        <v>1</v>
      </c>
      <c r="R80" s="49">
        <v>1</v>
      </c>
      <c r="S80" s="49">
        <v>1</v>
      </c>
      <c r="T80" s="49">
        <v>0</v>
      </c>
      <c r="U80" s="49">
        <v>0</v>
      </c>
      <c r="V80" s="72">
        <f t="shared" si="26"/>
        <v>0</v>
      </c>
    </row>
    <row r="81" spans="1:22" s="2" customFormat="1" ht="22.5" x14ac:dyDescent="0.2">
      <c r="A81" s="65">
        <f t="shared" ca="1" si="23"/>
        <v>11304</v>
      </c>
      <c r="B81" s="52" t="s">
        <v>80</v>
      </c>
      <c r="C81" s="46" t="s">
        <v>23</v>
      </c>
      <c r="D81" s="46" t="s">
        <v>23</v>
      </c>
      <c r="E81" s="75" t="s">
        <v>8</v>
      </c>
      <c r="F81" s="43">
        <f t="shared" ca="1" si="24"/>
        <v>1</v>
      </c>
      <c r="G81" s="44"/>
      <c r="H81" s="76">
        <f t="shared" ca="1" si="25"/>
        <v>0</v>
      </c>
      <c r="I81" s="49">
        <v>1</v>
      </c>
      <c r="J81" s="49">
        <v>1</v>
      </c>
      <c r="K81" s="49">
        <v>1</v>
      </c>
      <c r="L81" s="49">
        <v>1</v>
      </c>
      <c r="M81" s="49">
        <v>1</v>
      </c>
      <c r="N81" s="49">
        <v>1</v>
      </c>
      <c r="O81" s="49">
        <v>1</v>
      </c>
      <c r="P81" s="49">
        <v>1</v>
      </c>
      <c r="Q81" s="49">
        <v>1</v>
      </c>
      <c r="R81" s="49">
        <v>1</v>
      </c>
      <c r="S81" s="49">
        <v>1</v>
      </c>
      <c r="T81" s="49">
        <v>0</v>
      </c>
      <c r="U81" s="49">
        <v>0</v>
      </c>
      <c r="V81" s="72">
        <f t="shared" si="26"/>
        <v>0</v>
      </c>
    </row>
    <row r="82" spans="1:22" ht="45" x14ac:dyDescent="0.2">
      <c r="A82" s="65">
        <f t="shared" ca="1" si="23"/>
        <v>11305</v>
      </c>
      <c r="B82" s="32" t="s">
        <v>79</v>
      </c>
      <c r="C82" s="46" t="s">
        <v>23</v>
      </c>
      <c r="D82" s="46" t="s">
        <v>23</v>
      </c>
      <c r="E82" s="75" t="s">
        <v>8</v>
      </c>
      <c r="F82" s="43">
        <f t="shared" ca="1" si="24"/>
        <v>1</v>
      </c>
      <c r="G82" s="44"/>
      <c r="H82" s="77">
        <f ca="1">F82*G82</f>
        <v>0</v>
      </c>
      <c r="I82" s="49">
        <v>1</v>
      </c>
      <c r="J82" s="45">
        <v>1</v>
      </c>
      <c r="K82" s="49">
        <v>1</v>
      </c>
      <c r="L82" s="49">
        <v>1</v>
      </c>
      <c r="M82" s="49">
        <v>1</v>
      </c>
      <c r="N82" s="49">
        <v>1</v>
      </c>
      <c r="O82" s="49">
        <v>1</v>
      </c>
      <c r="P82" s="49">
        <v>1</v>
      </c>
      <c r="Q82" s="49">
        <v>1</v>
      </c>
      <c r="R82" s="49">
        <v>1</v>
      </c>
      <c r="S82" s="49">
        <v>1</v>
      </c>
      <c r="T82" s="49">
        <v>0</v>
      </c>
      <c r="U82" s="49">
        <v>1</v>
      </c>
      <c r="V82" s="72">
        <f t="shared" si="26"/>
        <v>0</v>
      </c>
    </row>
    <row r="83" spans="1:22" ht="56.25" x14ac:dyDescent="0.2">
      <c r="A83" s="65">
        <f t="shared" ca="1" si="23"/>
        <v>11306</v>
      </c>
      <c r="B83" s="32" t="s">
        <v>97</v>
      </c>
      <c r="C83" s="46" t="s">
        <v>23</v>
      </c>
      <c r="D83" s="46" t="s">
        <v>23</v>
      </c>
      <c r="E83" s="75" t="s">
        <v>7</v>
      </c>
      <c r="F83" s="43">
        <f t="shared" ca="1" si="24"/>
        <v>1</v>
      </c>
      <c r="G83" s="44"/>
      <c r="H83" s="77">
        <f ca="1">F83*G83</f>
        <v>0</v>
      </c>
      <c r="I83" s="49">
        <v>1</v>
      </c>
      <c r="J83" s="45">
        <v>1</v>
      </c>
      <c r="K83" s="49">
        <v>1</v>
      </c>
      <c r="L83" s="49">
        <v>1</v>
      </c>
      <c r="M83" s="49">
        <v>2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9">
        <v>0</v>
      </c>
      <c r="V83" s="72">
        <f t="shared" si="26"/>
        <v>0</v>
      </c>
    </row>
    <row r="84" spans="1:22" ht="33.75" x14ac:dyDescent="0.2">
      <c r="A84" s="65">
        <f t="shared" ca="1" si="23"/>
        <v>11307</v>
      </c>
      <c r="B84" s="32" t="s">
        <v>141</v>
      </c>
      <c r="C84" s="46" t="s">
        <v>23</v>
      </c>
      <c r="D84" s="46" t="s">
        <v>23</v>
      </c>
      <c r="E84" s="75" t="s">
        <v>7</v>
      </c>
      <c r="F84" s="43">
        <f t="shared" ca="1" si="24"/>
        <v>8</v>
      </c>
      <c r="G84" s="44"/>
      <c r="H84" s="77">
        <f ca="1">F84*G84</f>
        <v>0</v>
      </c>
      <c r="I84" s="49">
        <v>8</v>
      </c>
      <c r="J84" s="45">
        <v>8</v>
      </c>
      <c r="K84" s="49">
        <v>0</v>
      </c>
      <c r="L84" s="49">
        <v>0</v>
      </c>
      <c r="M84" s="49">
        <v>24</v>
      </c>
      <c r="N84" s="49">
        <v>0</v>
      </c>
      <c r="O84" s="49">
        <v>0</v>
      </c>
      <c r="P84" s="49">
        <v>8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72">
        <f t="shared" si="26"/>
        <v>0</v>
      </c>
    </row>
    <row r="85" spans="1:22" ht="56.25" x14ac:dyDescent="0.2">
      <c r="A85" s="65">
        <f t="shared" ca="1" si="23"/>
        <v>11308</v>
      </c>
      <c r="B85" s="32" t="s">
        <v>61</v>
      </c>
      <c r="C85" s="46" t="s">
        <v>23</v>
      </c>
      <c r="D85" s="46" t="s">
        <v>23</v>
      </c>
      <c r="E85" s="75" t="s">
        <v>8</v>
      </c>
      <c r="F85" s="43">
        <f t="shared" ca="1" si="24"/>
        <v>1</v>
      </c>
      <c r="G85" s="44"/>
      <c r="H85" s="77">
        <f ca="1">F85*G85</f>
        <v>0</v>
      </c>
      <c r="I85" s="49">
        <v>1</v>
      </c>
      <c r="J85" s="45">
        <v>1</v>
      </c>
      <c r="K85" s="49">
        <v>1</v>
      </c>
      <c r="L85" s="49">
        <v>1</v>
      </c>
      <c r="M85" s="49">
        <v>2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0</v>
      </c>
      <c r="U85" s="49">
        <v>1</v>
      </c>
      <c r="V85" s="72">
        <f t="shared" si="26"/>
        <v>0</v>
      </c>
    </row>
    <row r="86" spans="1:22" s="2" customFormat="1" ht="202.5" x14ac:dyDescent="0.2">
      <c r="A86" s="65">
        <f t="shared" ca="1" si="23"/>
        <v>11309</v>
      </c>
      <c r="B86" s="52" t="s">
        <v>83</v>
      </c>
      <c r="C86" s="46" t="s">
        <v>23</v>
      </c>
      <c r="D86" s="46" t="s">
        <v>23</v>
      </c>
      <c r="E86" s="75" t="s">
        <v>8</v>
      </c>
      <c r="F86" s="43">
        <f t="shared" ca="1" si="24"/>
        <v>1</v>
      </c>
      <c r="G86" s="44"/>
      <c r="H86" s="76">
        <f t="shared" ref="H86:H87" ca="1" si="27">G86*F86</f>
        <v>0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0</v>
      </c>
      <c r="U86" s="49">
        <v>1</v>
      </c>
      <c r="V86" s="72">
        <f t="shared" si="26"/>
        <v>0</v>
      </c>
    </row>
    <row r="87" spans="1:22" s="2" customFormat="1" ht="45" x14ac:dyDescent="0.2">
      <c r="A87" s="65">
        <f t="shared" ca="1" si="23"/>
        <v>11310</v>
      </c>
      <c r="B87" s="52" t="s">
        <v>133</v>
      </c>
      <c r="C87" s="46" t="s">
        <v>23</v>
      </c>
      <c r="D87" s="46" t="s">
        <v>23</v>
      </c>
      <c r="E87" s="75" t="s">
        <v>8</v>
      </c>
      <c r="F87" s="43">
        <f t="shared" ca="1" si="24"/>
        <v>1</v>
      </c>
      <c r="G87" s="44"/>
      <c r="H87" s="76">
        <f t="shared" ca="1" si="27"/>
        <v>0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0</v>
      </c>
      <c r="O87" s="49">
        <v>1</v>
      </c>
      <c r="P87" s="49">
        <v>1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72">
        <f t="shared" si="26"/>
        <v>0</v>
      </c>
    </row>
    <row r="88" spans="1:22" x14ac:dyDescent="0.2">
      <c r="A88" s="120"/>
      <c r="B88" s="121"/>
      <c r="C88" s="121"/>
      <c r="D88" s="121"/>
      <c r="E88" s="121"/>
      <c r="F88" s="122" t="str">
        <f>"Ukupno "&amp;LOWER(B6)&amp;" - "&amp;LOWER(B77)&amp;":"</f>
        <v>Ukupno sustav video nadzora - usluga:</v>
      </c>
      <c r="G88" s="160">
        <f ca="1">SUM(H78:H87)</f>
        <v>0</v>
      </c>
      <c r="H88" s="160"/>
      <c r="I88" s="49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72">
        <f t="shared" ca="1" si="26"/>
        <v>0</v>
      </c>
    </row>
    <row r="89" spans="1:22" s="24" customFormat="1" x14ac:dyDescent="0.2">
      <c r="A89" s="65" t="s">
        <v>36</v>
      </c>
      <c r="B89" s="29"/>
      <c r="C89" s="28"/>
      <c r="D89" s="28"/>
      <c r="E89" s="28"/>
      <c r="F89" s="28"/>
      <c r="G89" s="33"/>
      <c r="H89" s="64"/>
      <c r="I89" s="49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72"/>
    </row>
    <row r="90" spans="1:22" s="1" customFormat="1" x14ac:dyDescent="0.2">
      <c r="A90" s="34">
        <f t="shared" ref="A90:A114" ca="1" si="28">IF(VALUE(broj_sheet)&lt;10,
IF(OFFSET(A90,-1,0)=".",broj_sheet*10+(COUNTIF(INDIRECT(ADDRESS(1,COLUMN())&amp;":"&amp;ADDRESS(ROW()-1,COLUMN())),"&lt;99"))+1,
IF(OR(LEN(OFFSET(A90,-1,0))=2,AND(LEN(OFFSET(A90,-1,0))=0,LEN(OFFSET(A90,-3,0))=5)),
IF(LEN(OFFSET(A90,-1,0))=2,(OFFSET(A90,-1,0))*10+1,IF(AND(LEN(OFFSET(A90,-1,0))=0,LEN(OFFSET(A90,-3,0))=5),INT(LEFT(OFFSET(A90,-3,0),3))+1,"greška x")),
IF(LEN(OFFSET(A90,-1,0))=3,(OFFSET(A90,-1,0))*100+1,
IF(LEN(OFFSET(A90,-1,0))=5,(OFFSET(A90,-1,0))+1,"greška1")))),
IF(VALUE(broj_sheet)&gt;=10,
IF(OFFSET(A90,-1,0)= ".",broj_sheet*10+(COUNTIF(INDIRECT(ADDRESS(1,COLUMN())&amp;":"&amp;ADDRESS(ROW()-1,COLUMN())),"&lt;999"))+1,
IF(OR(LEN(OFFSET(A90,-1,0))=3,AND(LEN(OFFSET(A90,-1,0))=0,LEN(OFFSET(A90,-3,0))=6)),
IF(LEN(OFFSET(A90,-1,0))=3,(OFFSET(A90,-1,0))*10+1,IF(AND(LEN(OFFSET(A90,-1,0))=0,LEN(OFFSET(A90,-3,0))=6),INT(LEFT(OFFSET(A90,-3,0),4))+1,"greška y")),
IF(LEN(OFFSET(A90,-1,0))=4,(OFFSET(A90,-1,0))*100+1,
IF(LEN(OFFSET(A90,-1,0))=6,(OFFSET(A90,-1,0))+1,"greška2")))),"greška3"))</f>
        <v>12</v>
      </c>
      <c r="B90" s="53" t="s">
        <v>11</v>
      </c>
      <c r="C90" s="39"/>
      <c r="D90" s="39"/>
      <c r="E90" s="54"/>
      <c r="F90" s="55"/>
      <c r="G90" s="56"/>
      <c r="H90" s="56"/>
      <c r="I90" s="49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72"/>
    </row>
    <row r="91" spans="1:22" s="1" customFormat="1" x14ac:dyDescent="0.2">
      <c r="A91" s="34">
        <f t="shared" ca="1" si="28"/>
        <v>121</v>
      </c>
      <c r="B91" s="53" t="s">
        <v>6</v>
      </c>
      <c r="C91" s="39"/>
      <c r="D91" s="39"/>
      <c r="E91" s="54"/>
      <c r="F91" s="55"/>
      <c r="G91" s="56"/>
      <c r="H91" s="56"/>
      <c r="I91" s="49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72"/>
    </row>
    <row r="92" spans="1:22" s="7" customFormat="1" ht="168.75" x14ac:dyDescent="0.2">
      <c r="A92" s="65">
        <f t="shared" ca="1" si="28"/>
        <v>12101</v>
      </c>
      <c r="B92" s="32" t="s">
        <v>166</v>
      </c>
      <c r="C92" s="84"/>
      <c r="D92" s="84"/>
      <c r="E92" s="75" t="s">
        <v>7</v>
      </c>
      <c r="F92" s="43">
        <f t="shared" ref="F92:F114" ca="1" si="29">INDIRECT(ADDRESS(ROW(),COLUMN()+2+broj_sheet))</f>
        <v>1</v>
      </c>
      <c r="G92" s="44"/>
      <c r="H92" s="77">
        <f t="shared" ref="H92:H94" ca="1" si="30">G92*F92</f>
        <v>0</v>
      </c>
      <c r="I92" s="49">
        <v>1</v>
      </c>
      <c r="J92" s="49">
        <v>1</v>
      </c>
      <c r="K92" s="49">
        <v>1</v>
      </c>
      <c r="L92" s="49">
        <v>1</v>
      </c>
      <c r="M92" s="49">
        <v>0</v>
      </c>
      <c r="N92" s="49">
        <v>1</v>
      </c>
      <c r="O92" s="49">
        <v>1</v>
      </c>
      <c r="P92" s="49">
        <v>1</v>
      </c>
      <c r="Q92" s="49">
        <v>1</v>
      </c>
      <c r="R92" s="49">
        <v>1</v>
      </c>
      <c r="S92" s="49">
        <v>1</v>
      </c>
      <c r="T92" s="49">
        <v>0</v>
      </c>
      <c r="U92" s="49">
        <v>0</v>
      </c>
      <c r="V92" s="72">
        <f t="shared" ref="V92:V115" si="31">SUM(I92:U92)*G92</f>
        <v>0</v>
      </c>
    </row>
    <row r="93" spans="1:22" s="7" customFormat="1" ht="78.75" x14ac:dyDescent="0.2">
      <c r="A93" s="65">
        <f t="shared" ca="1" si="28"/>
        <v>12102</v>
      </c>
      <c r="B93" s="32" t="s">
        <v>156</v>
      </c>
      <c r="C93" s="84"/>
      <c r="D93" s="84"/>
      <c r="E93" s="75" t="s">
        <v>7</v>
      </c>
      <c r="F93" s="43">
        <f t="shared" ca="1" si="29"/>
        <v>1</v>
      </c>
      <c r="G93" s="44"/>
      <c r="H93" s="77">
        <f t="shared" ca="1" si="30"/>
        <v>0</v>
      </c>
      <c r="I93" s="49">
        <v>1</v>
      </c>
      <c r="J93" s="49">
        <v>1</v>
      </c>
      <c r="K93" s="49">
        <v>1</v>
      </c>
      <c r="L93" s="49">
        <v>1</v>
      </c>
      <c r="M93" s="49">
        <v>2</v>
      </c>
      <c r="N93" s="49">
        <v>1</v>
      </c>
      <c r="O93" s="49">
        <v>0</v>
      </c>
      <c r="P93" s="49">
        <v>1</v>
      </c>
      <c r="Q93" s="49">
        <v>0</v>
      </c>
      <c r="R93" s="49">
        <v>1</v>
      </c>
      <c r="S93" s="49">
        <v>1</v>
      </c>
      <c r="T93" s="49">
        <v>1</v>
      </c>
      <c r="U93" s="49">
        <v>0</v>
      </c>
      <c r="V93" s="72">
        <f t="shared" si="31"/>
        <v>0</v>
      </c>
    </row>
    <row r="94" spans="1:22" s="7" customFormat="1" ht="45" x14ac:dyDescent="0.2">
      <c r="A94" s="65">
        <f t="shared" ca="1" si="28"/>
        <v>12103</v>
      </c>
      <c r="B94" s="32" t="s">
        <v>145</v>
      </c>
      <c r="C94" s="84"/>
      <c r="D94" s="84"/>
      <c r="E94" s="75" t="s">
        <v>7</v>
      </c>
      <c r="F94" s="43">
        <f t="shared" ca="1" si="29"/>
        <v>3</v>
      </c>
      <c r="G94" s="44"/>
      <c r="H94" s="77">
        <f t="shared" ca="1" si="30"/>
        <v>0</v>
      </c>
      <c r="I94" s="49">
        <v>3</v>
      </c>
      <c r="J94" s="49">
        <v>3</v>
      </c>
      <c r="K94" s="49">
        <v>3</v>
      </c>
      <c r="L94" s="49">
        <v>3</v>
      </c>
      <c r="M94" s="49">
        <v>11</v>
      </c>
      <c r="N94" s="49">
        <v>3</v>
      </c>
      <c r="O94" s="49">
        <v>3</v>
      </c>
      <c r="P94" s="49">
        <v>3</v>
      </c>
      <c r="Q94" s="49">
        <v>2</v>
      </c>
      <c r="R94" s="49">
        <v>4</v>
      </c>
      <c r="S94" s="49">
        <v>3</v>
      </c>
      <c r="T94" s="49">
        <v>3</v>
      </c>
      <c r="U94" s="49">
        <v>0</v>
      </c>
      <c r="V94" s="72">
        <f t="shared" si="31"/>
        <v>0</v>
      </c>
    </row>
    <row r="95" spans="1:22" s="7" customFormat="1" ht="56.25" x14ac:dyDescent="0.2">
      <c r="A95" s="73">
        <f t="shared" ca="1" si="28"/>
        <v>12104</v>
      </c>
      <c r="B95" s="62" t="s">
        <v>62</v>
      </c>
      <c r="C95" s="78"/>
      <c r="D95" s="78"/>
      <c r="E95" s="79" t="s">
        <v>7</v>
      </c>
      <c r="F95" s="43">
        <f t="shared" ca="1" si="29"/>
        <v>1</v>
      </c>
      <c r="G95" s="80"/>
      <c r="H95" s="80">
        <f t="shared" ref="H95" ca="1" si="32">G95*F95</f>
        <v>0</v>
      </c>
      <c r="I95" s="49">
        <v>1</v>
      </c>
      <c r="J95" s="49">
        <v>1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49">
        <v>1</v>
      </c>
      <c r="Q95" s="49">
        <v>1</v>
      </c>
      <c r="R95" s="49">
        <v>1</v>
      </c>
      <c r="S95" s="49">
        <v>1</v>
      </c>
      <c r="T95" s="49">
        <v>0</v>
      </c>
      <c r="U95" s="49">
        <v>0</v>
      </c>
      <c r="V95" s="72">
        <f t="shared" si="31"/>
        <v>0</v>
      </c>
    </row>
    <row r="96" spans="1:22" s="2" customFormat="1" ht="67.5" x14ac:dyDescent="0.2">
      <c r="A96" s="65">
        <f t="shared" ca="1" si="28"/>
        <v>12105</v>
      </c>
      <c r="B96" s="62" t="s">
        <v>143</v>
      </c>
      <c r="C96" s="84"/>
      <c r="D96" s="84"/>
      <c r="E96" s="75" t="s">
        <v>7</v>
      </c>
      <c r="F96" s="43">
        <v>12</v>
      </c>
      <c r="G96" s="44"/>
      <c r="H96" s="76">
        <f>F96*G96</f>
        <v>0</v>
      </c>
      <c r="I96" s="49">
        <v>13</v>
      </c>
      <c r="J96" s="45">
        <v>13</v>
      </c>
      <c r="K96" s="45">
        <v>12</v>
      </c>
      <c r="L96" s="45">
        <v>12</v>
      </c>
      <c r="M96" s="45">
        <v>36</v>
      </c>
      <c r="N96" s="45">
        <v>13</v>
      </c>
      <c r="O96" s="45">
        <v>12</v>
      </c>
      <c r="P96" s="45">
        <v>15</v>
      </c>
      <c r="Q96" s="45">
        <v>9</v>
      </c>
      <c r="R96" s="45">
        <v>13</v>
      </c>
      <c r="S96" s="45">
        <v>13</v>
      </c>
      <c r="T96" s="45">
        <v>10</v>
      </c>
      <c r="U96" s="45">
        <v>0</v>
      </c>
      <c r="V96" s="72">
        <f t="shared" si="31"/>
        <v>0</v>
      </c>
    </row>
    <row r="97" spans="1:22" s="2" customFormat="1" ht="67.5" x14ac:dyDescent="0.2">
      <c r="A97" s="65">
        <f t="shared" ca="1" si="28"/>
        <v>12106</v>
      </c>
      <c r="B97" s="62" t="s">
        <v>144</v>
      </c>
      <c r="C97" s="84"/>
      <c r="D97" s="84"/>
      <c r="E97" s="75" t="s">
        <v>7</v>
      </c>
      <c r="F97" s="43">
        <v>1</v>
      </c>
      <c r="G97" s="44"/>
      <c r="H97" s="76">
        <f>F97*G97</f>
        <v>0</v>
      </c>
      <c r="I97" s="49">
        <v>0</v>
      </c>
      <c r="J97" s="45">
        <v>2</v>
      </c>
      <c r="K97" s="45">
        <v>2</v>
      </c>
      <c r="L97" s="45">
        <v>1</v>
      </c>
      <c r="M97" s="45">
        <v>0</v>
      </c>
      <c r="N97" s="45">
        <v>13</v>
      </c>
      <c r="O97" s="45">
        <v>1</v>
      </c>
      <c r="P97" s="45">
        <v>1</v>
      </c>
      <c r="Q97" s="45">
        <v>0</v>
      </c>
      <c r="R97" s="45">
        <v>2</v>
      </c>
      <c r="S97" s="45">
        <v>0</v>
      </c>
      <c r="T97" s="45">
        <v>10</v>
      </c>
      <c r="U97" s="45">
        <v>0</v>
      </c>
      <c r="V97" s="72">
        <f t="shared" si="31"/>
        <v>0</v>
      </c>
    </row>
    <row r="98" spans="1:22" s="2" customFormat="1" ht="112.5" x14ac:dyDescent="0.2">
      <c r="A98" s="65">
        <f t="shared" ca="1" si="28"/>
        <v>12107</v>
      </c>
      <c r="B98" s="32" t="s">
        <v>130</v>
      </c>
      <c r="C98" s="84"/>
      <c r="D98" s="84"/>
      <c r="E98" s="75" t="s">
        <v>7</v>
      </c>
      <c r="F98" s="43">
        <f t="shared" ca="1" si="29"/>
        <v>15</v>
      </c>
      <c r="G98" s="44"/>
      <c r="H98" s="76">
        <f ca="1">F98*G98</f>
        <v>0</v>
      </c>
      <c r="I98" s="49">
        <v>15</v>
      </c>
      <c r="J98" s="49">
        <v>13</v>
      </c>
      <c r="K98" s="49">
        <v>13</v>
      </c>
      <c r="L98" s="49">
        <v>15</v>
      </c>
      <c r="M98" s="49">
        <v>50</v>
      </c>
      <c r="N98" s="49">
        <v>15</v>
      </c>
      <c r="O98" s="49">
        <v>11</v>
      </c>
      <c r="P98" s="49">
        <v>15</v>
      </c>
      <c r="Q98" s="49">
        <v>9</v>
      </c>
      <c r="R98" s="49">
        <v>17</v>
      </c>
      <c r="S98" s="49">
        <v>15</v>
      </c>
      <c r="T98" s="49">
        <v>20</v>
      </c>
      <c r="U98" s="49">
        <v>0</v>
      </c>
      <c r="V98" s="72">
        <f t="shared" si="31"/>
        <v>0</v>
      </c>
    </row>
    <row r="99" spans="1:22" s="7" customFormat="1" ht="135" x14ac:dyDescent="0.2">
      <c r="A99" s="65">
        <f t="shared" ca="1" si="28"/>
        <v>12108</v>
      </c>
      <c r="B99" s="32" t="s">
        <v>115</v>
      </c>
      <c r="C99" s="84"/>
      <c r="D99" s="84"/>
      <c r="E99" s="75" t="s">
        <v>7</v>
      </c>
      <c r="F99" s="43">
        <f t="shared" ca="1" si="29"/>
        <v>1</v>
      </c>
      <c r="G99" s="44"/>
      <c r="H99" s="77">
        <f ca="1">G99*F99</f>
        <v>0</v>
      </c>
      <c r="I99" s="49">
        <v>1</v>
      </c>
      <c r="J99" s="49">
        <v>1</v>
      </c>
      <c r="K99" s="49">
        <v>1</v>
      </c>
      <c r="L99" s="49">
        <v>1</v>
      </c>
      <c r="M99" s="49">
        <v>1</v>
      </c>
      <c r="N99" s="49">
        <v>1</v>
      </c>
      <c r="O99" s="49">
        <v>1</v>
      </c>
      <c r="P99" s="49">
        <v>1</v>
      </c>
      <c r="Q99" s="49">
        <v>1</v>
      </c>
      <c r="R99" s="49">
        <v>1</v>
      </c>
      <c r="S99" s="49">
        <v>1</v>
      </c>
      <c r="T99" s="49">
        <v>1</v>
      </c>
      <c r="U99" s="49">
        <v>0</v>
      </c>
      <c r="V99" s="72">
        <f t="shared" si="31"/>
        <v>0</v>
      </c>
    </row>
    <row r="100" spans="1:22" s="2" customFormat="1" ht="67.5" x14ac:dyDescent="0.2">
      <c r="A100" s="65">
        <f t="shared" ca="1" si="28"/>
        <v>12109</v>
      </c>
      <c r="B100" s="32" t="s">
        <v>116</v>
      </c>
      <c r="C100" s="84"/>
      <c r="D100" s="84"/>
      <c r="E100" s="75" t="s">
        <v>7</v>
      </c>
      <c r="F100" s="43">
        <f t="shared" ca="1" si="29"/>
        <v>1</v>
      </c>
      <c r="G100" s="44"/>
      <c r="H100" s="76">
        <f t="shared" ref="H100:H112" ca="1" si="33">F100*G100</f>
        <v>0</v>
      </c>
      <c r="I100" s="49">
        <v>1</v>
      </c>
      <c r="J100" s="49">
        <v>1</v>
      </c>
      <c r="K100" s="49">
        <v>1</v>
      </c>
      <c r="L100" s="49">
        <v>1</v>
      </c>
      <c r="M100" s="49">
        <v>1</v>
      </c>
      <c r="N100" s="49">
        <v>1</v>
      </c>
      <c r="O100" s="49">
        <v>1</v>
      </c>
      <c r="P100" s="49">
        <v>1</v>
      </c>
      <c r="Q100" s="49">
        <v>1</v>
      </c>
      <c r="R100" s="49">
        <v>1</v>
      </c>
      <c r="S100" s="49">
        <v>1</v>
      </c>
      <c r="T100" s="49">
        <v>0</v>
      </c>
      <c r="U100" s="49">
        <v>1</v>
      </c>
      <c r="V100" s="72">
        <f t="shared" si="31"/>
        <v>0</v>
      </c>
    </row>
    <row r="101" spans="1:22" s="2" customFormat="1" ht="90" x14ac:dyDescent="0.2">
      <c r="A101" s="65">
        <f t="shared" ca="1" si="28"/>
        <v>12110</v>
      </c>
      <c r="B101" s="32" t="s">
        <v>117</v>
      </c>
      <c r="C101" s="84"/>
      <c r="D101" s="84"/>
      <c r="E101" s="75" t="s">
        <v>7</v>
      </c>
      <c r="F101" s="43">
        <f t="shared" ca="1" si="29"/>
        <v>1</v>
      </c>
      <c r="G101" s="44"/>
      <c r="H101" s="76">
        <f t="shared" ca="1" si="33"/>
        <v>0</v>
      </c>
      <c r="I101" s="49">
        <v>1</v>
      </c>
      <c r="J101" s="49">
        <v>1</v>
      </c>
      <c r="K101" s="49">
        <v>1</v>
      </c>
      <c r="L101" s="49">
        <v>1</v>
      </c>
      <c r="M101" s="49">
        <v>1</v>
      </c>
      <c r="N101" s="49">
        <v>1</v>
      </c>
      <c r="O101" s="49">
        <v>1</v>
      </c>
      <c r="P101" s="49">
        <v>1</v>
      </c>
      <c r="Q101" s="49">
        <v>1</v>
      </c>
      <c r="R101" s="49">
        <v>1</v>
      </c>
      <c r="S101" s="49">
        <v>1</v>
      </c>
      <c r="T101" s="49">
        <v>0</v>
      </c>
      <c r="U101" s="49">
        <v>1</v>
      </c>
      <c r="V101" s="72">
        <f t="shared" si="31"/>
        <v>0</v>
      </c>
    </row>
    <row r="102" spans="1:22" s="2" customFormat="1" ht="101.25" x14ac:dyDescent="0.2">
      <c r="A102" s="65">
        <f t="shared" ca="1" si="28"/>
        <v>12111</v>
      </c>
      <c r="B102" s="32" t="s">
        <v>119</v>
      </c>
      <c r="C102" s="85"/>
      <c r="D102" s="85"/>
      <c r="E102" s="41" t="s">
        <v>7</v>
      </c>
      <c r="F102" s="43">
        <f t="shared" ca="1" si="29"/>
        <v>1</v>
      </c>
      <c r="G102" s="44"/>
      <c r="H102" s="44">
        <f t="shared" ca="1" si="33"/>
        <v>0</v>
      </c>
      <c r="I102" s="49">
        <v>1</v>
      </c>
      <c r="J102" s="49">
        <v>1</v>
      </c>
      <c r="K102" s="49">
        <v>1</v>
      </c>
      <c r="L102" s="49">
        <v>1</v>
      </c>
      <c r="M102" s="49">
        <v>2</v>
      </c>
      <c r="N102" s="49">
        <v>1</v>
      </c>
      <c r="O102" s="49">
        <v>1</v>
      </c>
      <c r="P102" s="49">
        <v>1</v>
      </c>
      <c r="Q102" s="49">
        <v>1</v>
      </c>
      <c r="R102" s="49">
        <v>1</v>
      </c>
      <c r="S102" s="49">
        <v>1</v>
      </c>
      <c r="T102" s="49">
        <v>0</v>
      </c>
      <c r="U102" s="49">
        <v>0</v>
      </c>
      <c r="V102" s="72">
        <f t="shared" si="31"/>
        <v>0</v>
      </c>
    </row>
    <row r="103" spans="1:22" s="2" customFormat="1" ht="78.75" x14ac:dyDescent="0.2">
      <c r="A103" s="65">
        <f t="shared" ca="1" si="28"/>
        <v>12112</v>
      </c>
      <c r="B103" s="32" t="s">
        <v>120</v>
      </c>
      <c r="C103" s="84"/>
      <c r="D103" s="84"/>
      <c r="E103" s="75" t="s">
        <v>7</v>
      </c>
      <c r="F103" s="43">
        <f t="shared" ca="1" si="29"/>
        <v>1</v>
      </c>
      <c r="G103" s="44"/>
      <c r="H103" s="76">
        <f t="shared" ca="1" si="33"/>
        <v>0</v>
      </c>
      <c r="I103" s="49">
        <v>1</v>
      </c>
      <c r="J103" s="49">
        <v>1</v>
      </c>
      <c r="K103" s="49">
        <v>1</v>
      </c>
      <c r="L103" s="49">
        <v>1</v>
      </c>
      <c r="M103" s="49">
        <v>1</v>
      </c>
      <c r="N103" s="49">
        <v>1</v>
      </c>
      <c r="O103" s="49">
        <v>1</v>
      </c>
      <c r="P103" s="49">
        <v>1</v>
      </c>
      <c r="Q103" s="49">
        <v>1</v>
      </c>
      <c r="R103" s="49">
        <v>1</v>
      </c>
      <c r="S103" s="49">
        <v>1</v>
      </c>
      <c r="T103" s="49">
        <v>0</v>
      </c>
      <c r="U103" s="45">
        <v>0</v>
      </c>
      <c r="V103" s="72">
        <f t="shared" si="31"/>
        <v>0</v>
      </c>
    </row>
    <row r="104" spans="1:22" s="2" customFormat="1" ht="56.25" x14ac:dyDescent="0.2">
      <c r="A104" s="65">
        <f t="shared" ca="1" si="28"/>
        <v>12113</v>
      </c>
      <c r="B104" s="32" t="s">
        <v>121</v>
      </c>
      <c r="C104" s="84"/>
      <c r="D104" s="84"/>
      <c r="E104" s="75" t="s">
        <v>7</v>
      </c>
      <c r="F104" s="43">
        <f t="shared" ca="1" si="29"/>
        <v>1</v>
      </c>
      <c r="G104" s="44"/>
      <c r="H104" s="76">
        <f t="shared" ca="1" si="33"/>
        <v>0</v>
      </c>
      <c r="I104" s="49">
        <v>1</v>
      </c>
      <c r="J104" s="49">
        <v>1</v>
      </c>
      <c r="K104" s="49">
        <v>1</v>
      </c>
      <c r="L104" s="49">
        <v>1</v>
      </c>
      <c r="M104" s="49">
        <v>1</v>
      </c>
      <c r="N104" s="49">
        <v>1</v>
      </c>
      <c r="O104" s="49">
        <v>1</v>
      </c>
      <c r="P104" s="49">
        <v>1</v>
      </c>
      <c r="Q104" s="49">
        <v>1</v>
      </c>
      <c r="R104" s="49">
        <v>1</v>
      </c>
      <c r="S104" s="49">
        <v>1</v>
      </c>
      <c r="T104" s="49">
        <v>0</v>
      </c>
      <c r="U104" s="45">
        <v>0</v>
      </c>
      <c r="V104" s="72">
        <f t="shared" si="31"/>
        <v>0</v>
      </c>
    </row>
    <row r="105" spans="1:22" s="11" customFormat="1" ht="90" x14ac:dyDescent="0.2">
      <c r="A105" s="65">
        <f t="shared" ca="1" si="28"/>
        <v>12114</v>
      </c>
      <c r="B105" s="32" t="s">
        <v>142</v>
      </c>
      <c r="C105" s="84"/>
      <c r="D105" s="84"/>
      <c r="E105" s="82" t="s">
        <v>9</v>
      </c>
      <c r="F105" s="43">
        <f t="shared" ca="1" si="29"/>
        <v>400</v>
      </c>
      <c r="G105" s="44"/>
      <c r="H105" s="83">
        <f t="shared" ca="1" si="33"/>
        <v>0</v>
      </c>
      <c r="I105" s="49">
        <v>400</v>
      </c>
      <c r="J105" s="45">
        <v>800</v>
      </c>
      <c r="K105" s="45">
        <v>800</v>
      </c>
      <c r="L105" s="45">
        <v>400</v>
      </c>
      <c r="M105" s="45">
        <v>800</v>
      </c>
      <c r="N105" s="45">
        <v>250</v>
      </c>
      <c r="O105" s="45">
        <v>400</v>
      </c>
      <c r="P105" s="45">
        <v>800</v>
      </c>
      <c r="Q105" s="45">
        <v>0</v>
      </c>
      <c r="R105" s="45">
        <v>400</v>
      </c>
      <c r="S105" s="45">
        <v>400</v>
      </c>
      <c r="T105" s="45">
        <v>0</v>
      </c>
      <c r="U105" s="45">
        <v>0</v>
      </c>
      <c r="V105" s="72">
        <f t="shared" si="31"/>
        <v>0</v>
      </c>
    </row>
    <row r="106" spans="1:22" s="11" customFormat="1" ht="112.5" x14ac:dyDescent="0.2">
      <c r="A106" s="65">
        <f t="shared" ca="1" si="28"/>
        <v>12115</v>
      </c>
      <c r="B106" s="32" t="s">
        <v>105</v>
      </c>
      <c r="C106" s="84"/>
      <c r="D106" s="84"/>
      <c r="E106" s="82" t="s">
        <v>7</v>
      </c>
      <c r="F106" s="43">
        <f t="shared" ca="1" si="29"/>
        <v>1</v>
      </c>
      <c r="G106" s="44"/>
      <c r="H106" s="83">
        <f t="shared" ca="1" si="33"/>
        <v>0</v>
      </c>
      <c r="I106" s="49">
        <v>1</v>
      </c>
      <c r="J106" s="45">
        <v>2</v>
      </c>
      <c r="K106" s="45">
        <v>2</v>
      </c>
      <c r="L106" s="45">
        <v>1</v>
      </c>
      <c r="M106" s="45">
        <v>2</v>
      </c>
      <c r="N106" s="45">
        <v>1</v>
      </c>
      <c r="O106" s="45">
        <v>1</v>
      </c>
      <c r="P106" s="45">
        <v>2</v>
      </c>
      <c r="Q106" s="45">
        <v>0</v>
      </c>
      <c r="R106" s="45">
        <v>1</v>
      </c>
      <c r="S106" s="45">
        <v>1</v>
      </c>
      <c r="T106" s="45">
        <v>0</v>
      </c>
      <c r="U106" s="45">
        <v>0</v>
      </c>
      <c r="V106" s="72">
        <f t="shared" si="31"/>
        <v>0</v>
      </c>
    </row>
    <row r="107" spans="1:22" s="11" customFormat="1" ht="90" x14ac:dyDescent="0.2">
      <c r="A107" s="69">
        <f t="shared" ca="1" si="28"/>
        <v>12116</v>
      </c>
      <c r="B107" s="32" t="s">
        <v>122</v>
      </c>
      <c r="C107" s="84"/>
      <c r="D107" s="84"/>
      <c r="E107" s="82" t="s">
        <v>7</v>
      </c>
      <c r="F107" s="43">
        <f t="shared" ca="1" si="29"/>
        <v>1</v>
      </c>
      <c r="G107" s="44"/>
      <c r="H107" s="77">
        <f t="shared" ref="H107" ca="1" si="34">F107*G107</f>
        <v>0</v>
      </c>
      <c r="I107" s="49">
        <v>1</v>
      </c>
      <c r="J107" s="45">
        <v>1</v>
      </c>
      <c r="K107" s="45">
        <v>1</v>
      </c>
      <c r="L107" s="45">
        <v>1</v>
      </c>
      <c r="M107" s="45">
        <v>1</v>
      </c>
      <c r="N107" s="45">
        <v>1</v>
      </c>
      <c r="O107" s="45">
        <v>1</v>
      </c>
      <c r="P107" s="45">
        <v>1</v>
      </c>
      <c r="Q107" s="45">
        <v>0</v>
      </c>
      <c r="R107" s="45">
        <v>1</v>
      </c>
      <c r="S107" s="45">
        <v>1</v>
      </c>
      <c r="T107" s="45">
        <v>0</v>
      </c>
      <c r="U107" s="45">
        <v>0</v>
      </c>
      <c r="V107" s="72">
        <f t="shared" si="31"/>
        <v>0</v>
      </c>
    </row>
    <row r="108" spans="1:22" s="11" customFormat="1" ht="90" x14ac:dyDescent="0.2">
      <c r="A108" s="65">
        <f t="shared" ca="1" si="28"/>
        <v>12117</v>
      </c>
      <c r="B108" s="32" t="s">
        <v>106</v>
      </c>
      <c r="C108" s="84"/>
      <c r="D108" s="84"/>
      <c r="E108" s="82" t="s">
        <v>7</v>
      </c>
      <c r="F108" s="43">
        <f t="shared" ca="1" si="29"/>
        <v>1</v>
      </c>
      <c r="G108" s="44"/>
      <c r="H108" s="83">
        <f t="shared" ca="1" si="33"/>
        <v>0</v>
      </c>
      <c r="I108" s="49">
        <v>1</v>
      </c>
      <c r="J108" s="45">
        <v>1</v>
      </c>
      <c r="K108" s="45">
        <v>1</v>
      </c>
      <c r="L108" s="45">
        <v>1</v>
      </c>
      <c r="M108" s="45">
        <v>1</v>
      </c>
      <c r="N108" s="45">
        <v>1</v>
      </c>
      <c r="O108" s="45">
        <v>1</v>
      </c>
      <c r="P108" s="45">
        <v>1</v>
      </c>
      <c r="Q108" s="45">
        <v>0</v>
      </c>
      <c r="R108" s="45">
        <v>1</v>
      </c>
      <c r="S108" s="45">
        <v>1</v>
      </c>
      <c r="T108" s="45">
        <v>0</v>
      </c>
      <c r="U108" s="45">
        <v>0</v>
      </c>
      <c r="V108" s="72">
        <f t="shared" si="31"/>
        <v>0</v>
      </c>
    </row>
    <row r="109" spans="1:22" s="11" customFormat="1" ht="67.5" x14ac:dyDescent="0.2">
      <c r="A109" s="65">
        <f t="shared" ca="1" si="28"/>
        <v>12118</v>
      </c>
      <c r="B109" s="32" t="s">
        <v>108</v>
      </c>
      <c r="C109" s="84"/>
      <c r="D109" s="84"/>
      <c r="E109" s="82" t="s">
        <v>7</v>
      </c>
      <c r="F109" s="43">
        <f t="shared" ca="1" si="29"/>
        <v>2</v>
      </c>
      <c r="G109" s="44"/>
      <c r="H109" s="83">
        <f t="shared" ref="H109:H110" ca="1" si="35">F109*G109</f>
        <v>0</v>
      </c>
      <c r="I109" s="49">
        <v>2</v>
      </c>
      <c r="J109" s="45">
        <v>2</v>
      </c>
      <c r="K109" s="45">
        <v>2</v>
      </c>
      <c r="L109" s="45">
        <v>2</v>
      </c>
      <c r="M109" s="45">
        <v>2</v>
      </c>
      <c r="N109" s="45">
        <v>2</v>
      </c>
      <c r="O109" s="45">
        <v>2</v>
      </c>
      <c r="P109" s="45">
        <v>2</v>
      </c>
      <c r="Q109" s="45">
        <v>0</v>
      </c>
      <c r="R109" s="45">
        <v>2</v>
      </c>
      <c r="S109" s="45">
        <v>2</v>
      </c>
      <c r="T109" s="45">
        <v>0</v>
      </c>
      <c r="U109" s="45">
        <v>0</v>
      </c>
      <c r="V109" s="72">
        <f t="shared" si="31"/>
        <v>0</v>
      </c>
    </row>
    <row r="110" spans="1:22" s="11" customFormat="1" ht="101.25" x14ac:dyDescent="0.2">
      <c r="A110" s="69">
        <f t="shared" ca="1" si="28"/>
        <v>12119</v>
      </c>
      <c r="B110" s="32" t="s">
        <v>98</v>
      </c>
      <c r="C110" s="84"/>
      <c r="D110" s="84"/>
      <c r="E110" s="82" t="s">
        <v>7</v>
      </c>
      <c r="F110" s="43">
        <f t="shared" ca="1" si="29"/>
        <v>2</v>
      </c>
      <c r="G110" s="44"/>
      <c r="H110" s="77">
        <f t="shared" ca="1" si="35"/>
        <v>0</v>
      </c>
      <c r="I110" s="49">
        <v>2</v>
      </c>
      <c r="J110" s="49">
        <v>2</v>
      </c>
      <c r="K110" s="49">
        <v>2</v>
      </c>
      <c r="L110" s="49">
        <v>2</v>
      </c>
      <c r="M110" s="49">
        <v>2</v>
      </c>
      <c r="N110" s="49">
        <v>2</v>
      </c>
      <c r="O110" s="49">
        <v>2</v>
      </c>
      <c r="P110" s="49">
        <v>2</v>
      </c>
      <c r="Q110" s="49">
        <v>0</v>
      </c>
      <c r="R110" s="49">
        <v>2</v>
      </c>
      <c r="S110" s="49">
        <v>2</v>
      </c>
      <c r="T110" s="49">
        <v>0</v>
      </c>
      <c r="U110" s="49">
        <v>0</v>
      </c>
      <c r="V110" s="72">
        <f t="shared" si="31"/>
        <v>0</v>
      </c>
    </row>
    <row r="111" spans="1:22" s="11" customFormat="1" ht="78.75" x14ac:dyDescent="0.2">
      <c r="A111" s="73">
        <f t="shared" ca="1" si="28"/>
        <v>12120</v>
      </c>
      <c r="B111" s="32" t="s">
        <v>109</v>
      </c>
      <c r="C111" s="84"/>
      <c r="D111" s="84"/>
      <c r="E111" s="75" t="s">
        <v>7</v>
      </c>
      <c r="F111" s="43">
        <f t="shared" ca="1" si="29"/>
        <v>1</v>
      </c>
      <c r="G111" s="44"/>
      <c r="H111" s="77">
        <f t="shared" ca="1" si="33"/>
        <v>0</v>
      </c>
      <c r="I111" s="91">
        <v>1</v>
      </c>
      <c r="J111" s="91">
        <v>1</v>
      </c>
      <c r="K111" s="91">
        <v>1</v>
      </c>
      <c r="L111" s="91">
        <v>1</v>
      </c>
      <c r="M111" s="91">
        <v>1</v>
      </c>
      <c r="N111" s="91">
        <v>1</v>
      </c>
      <c r="O111" s="91">
        <v>1</v>
      </c>
      <c r="P111" s="91">
        <v>1</v>
      </c>
      <c r="Q111" s="91">
        <v>0</v>
      </c>
      <c r="R111" s="91">
        <v>1</v>
      </c>
      <c r="S111" s="91">
        <v>1</v>
      </c>
      <c r="T111" s="91">
        <v>0</v>
      </c>
      <c r="U111" s="91">
        <v>0</v>
      </c>
      <c r="V111" s="72">
        <f t="shared" si="31"/>
        <v>0</v>
      </c>
    </row>
    <row r="112" spans="1:22" s="11" customFormat="1" ht="78.75" x14ac:dyDescent="0.2">
      <c r="A112" s="73">
        <f t="shared" ca="1" si="28"/>
        <v>12121</v>
      </c>
      <c r="B112" s="32" t="s">
        <v>110</v>
      </c>
      <c r="C112" s="84"/>
      <c r="D112" s="84"/>
      <c r="E112" s="75" t="s">
        <v>7</v>
      </c>
      <c r="F112" s="43">
        <f t="shared" ca="1" si="29"/>
        <v>1</v>
      </c>
      <c r="G112" s="44"/>
      <c r="H112" s="77">
        <f t="shared" ca="1" si="33"/>
        <v>0</v>
      </c>
      <c r="I112" s="91">
        <v>1</v>
      </c>
      <c r="J112" s="91">
        <v>1</v>
      </c>
      <c r="K112" s="91">
        <v>1</v>
      </c>
      <c r="L112" s="91">
        <v>1</v>
      </c>
      <c r="M112" s="91">
        <v>1</v>
      </c>
      <c r="N112" s="91">
        <v>1</v>
      </c>
      <c r="O112" s="91">
        <v>1</v>
      </c>
      <c r="P112" s="91">
        <v>1</v>
      </c>
      <c r="Q112" s="91">
        <v>0</v>
      </c>
      <c r="R112" s="91">
        <v>1</v>
      </c>
      <c r="S112" s="91">
        <v>1</v>
      </c>
      <c r="T112" s="91">
        <v>0</v>
      </c>
      <c r="U112" s="91">
        <v>0</v>
      </c>
      <c r="V112" s="72">
        <f t="shared" si="31"/>
        <v>0</v>
      </c>
    </row>
    <row r="113" spans="1:22" s="11" customFormat="1" ht="123.75" x14ac:dyDescent="0.2">
      <c r="A113" s="69">
        <f t="shared" ca="1" si="28"/>
        <v>12122</v>
      </c>
      <c r="B113" s="32" t="s">
        <v>157</v>
      </c>
      <c r="C113" s="84"/>
      <c r="D113" s="84"/>
      <c r="E113" s="75" t="s">
        <v>7</v>
      </c>
      <c r="F113" s="43">
        <f t="shared" ca="1" si="29"/>
        <v>1</v>
      </c>
      <c r="G113" s="44"/>
      <c r="H113" s="77">
        <f t="shared" ref="H113" ca="1" si="36">F113*G113</f>
        <v>0</v>
      </c>
      <c r="I113" s="49">
        <v>1</v>
      </c>
      <c r="J113" s="45">
        <v>2</v>
      </c>
      <c r="K113" s="45">
        <v>1</v>
      </c>
      <c r="L113" s="45">
        <v>1</v>
      </c>
      <c r="M113" s="45">
        <v>1</v>
      </c>
      <c r="N113" s="45">
        <v>1</v>
      </c>
      <c r="O113" s="45">
        <v>2</v>
      </c>
      <c r="P113" s="45">
        <v>1</v>
      </c>
      <c r="Q113" s="45">
        <v>0</v>
      </c>
      <c r="R113" s="45">
        <v>2</v>
      </c>
      <c r="S113" s="45">
        <v>1</v>
      </c>
      <c r="T113" s="45">
        <v>0</v>
      </c>
      <c r="U113" s="45">
        <v>0</v>
      </c>
      <c r="V113" s="72">
        <f t="shared" si="31"/>
        <v>0</v>
      </c>
    </row>
    <row r="114" spans="1:22" s="11" customFormat="1" ht="112.5" x14ac:dyDescent="0.2">
      <c r="A114" s="69">
        <f t="shared" ca="1" si="28"/>
        <v>12123</v>
      </c>
      <c r="B114" s="32" t="s">
        <v>162</v>
      </c>
      <c r="C114" s="84"/>
      <c r="D114" s="84"/>
      <c r="E114" s="75" t="s">
        <v>7</v>
      </c>
      <c r="F114" s="43">
        <f t="shared" ca="1" si="29"/>
        <v>1</v>
      </c>
      <c r="G114" s="44"/>
      <c r="H114" s="77">
        <f t="shared" ref="H114" ca="1" si="37">F114*G114</f>
        <v>0</v>
      </c>
      <c r="I114" s="49">
        <v>1</v>
      </c>
      <c r="J114" s="45">
        <v>2</v>
      </c>
      <c r="K114" s="45">
        <v>1</v>
      </c>
      <c r="L114" s="45">
        <v>1</v>
      </c>
      <c r="M114" s="45">
        <v>1</v>
      </c>
      <c r="N114" s="45">
        <v>1</v>
      </c>
      <c r="O114" s="45">
        <v>2</v>
      </c>
      <c r="P114" s="45">
        <v>1</v>
      </c>
      <c r="Q114" s="45">
        <v>0</v>
      </c>
      <c r="R114" s="45">
        <v>2</v>
      </c>
      <c r="S114" s="45">
        <v>1</v>
      </c>
      <c r="T114" s="45">
        <v>0</v>
      </c>
      <c r="U114" s="45">
        <v>0</v>
      </c>
      <c r="V114" s="72">
        <f t="shared" si="31"/>
        <v>0</v>
      </c>
    </row>
    <row r="115" spans="1:22" x14ac:dyDescent="0.2">
      <c r="A115" s="120"/>
      <c r="B115" s="121"/>
      <c r="C115" s="121"/>
      <c r="D115" s="121"/>
      <c r="E115" s="121"/>
      <c r="F115" s="122" t="str">
        <f>"Ukupno "&amp;LOWER(B90)&amp;" - "&amp;LOWER(B91)&amp;":"</f>
        <v>Ukupno sustav protuprovalne i perimetarske zaštite - oprema:</v>
      </c>
      <c r="G115" s="160">
        <f ca="1">SUM(H92:H114)</f>
        <v>0</v>
      </c>
      <c r="H115" s="160"/>
      <c r="I115" s="49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72">
        <f t="shared" ca="1" si="31"/>
        <v>0</v>
      </c>
    </row>
    <row r="116" spans="1:22" s="24" customFormat="1" x14ac:dyDescent="0.2">
      <c r="A116" s="65"/>
      <c r="B116" s="29"/>
      <c r="C116" s="28"/>
      <c r="D116" s="28"/>
      <c r="E116" s="28"/>
      <c r="F116" s="28"/>
      <c r="G116" s="33"/>
      <c r="H116" s="64"/>
      <c r="I116" s="49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72"/>
    </row>
    <row r="117" spans="1:22" s="1" customFormat="1" x14ac:dyDescent="0.2">
      <c r="A117" s="34">
        <f t="shared" ref="A117:A126" ca="1" si="38">IF(VALUE(broj_sheet)&lt;10,
IF(OFFSET(A117,-1,0)=".",broj_sheet*10+(COUNTIF(INDIRECT(ADDRESS(1,COLUMN())&amp;":"&amp;ADDRESS(ROW()-1,COLUMN())),"&lt;99"))+1,
IF(OR(LEN(OFFSET(A117,-1,0))=2,AND(LEN(OFFSET(A117,-1,0))=0,LEN(OFFSET(A117,-3,0))=5)),
IF(LEN(OFFSET(A117,-1,0))=2,(OFFSET(A117,-1,0))*10+1,IF(AND(LEN(OFFSET(A117,-1,0))=0,LEN(OFFSET(A117,-3,0))=5),INT(LEFT(OFFSET(A117,-3,0),3))+1,"greška x")),
IF(LEN(OFFSET(A117,-1,0))=3,(OFFSET(A117,-1,0))*100+1,
IF(LEN(OFFSET(A117,-1,0))=5,(OFFSET(A117,-1,0))+1,"greška1")))),
IF(VALUE(broj_sheet)&gt;=10,
IF(OFFSET(A117,-1,0)= ".",broj_sheet*10+(COUNTIF(INDIRECT(ADDRESS(1,COLUMN())&amp;":"&amp;ADDRESS(ROW()-1,COLUMN())),"&lt;999"))+1,
IF(OR(LEN(OFFSET(A117,-1,0))=3,AND(LEN(OFFSET(A117,-1,0))=0,LEN(OFFSET(A117,-3,0))=6)),
IF(LEN(OFFSET(A117,-1,0))=3,(OFFSET(A117,-1,0))*10+1,IF(AND(LEN(OFFSET(A117,-1,0))=0,LEN(OFFSET(A117,-3,0))=6),INT(LEFT(OFFSET(A117,-3,0),4))+1,"greška y")),
IF(LEN(OFFSET(A117,-1,0))=4,(OFFSET(A117,-1,0))*100+1,
IF(LEN(OFFSET(A117,-1,0))=6,(OFFSET(A117,-1,0))+1,"greška2")))),"greška3"))</f>
        <v>122</v>
      </c>
      <c r="B117" s="53" t="s">
        <v>10</v>
      </c>
      <c r="C117" s="39"/>
      <c r="D117" s="39"/>
      <c r="E117" s="54"/>
      <c r="F117" s="55"/>
      <c r="G117" s="56"/>
      <c r="H117" s="56"/>
      <c r="I117" s="49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72"/>
    </row>
    <row r="118" spans="1:22" s="2" customFormat="1" ht="33.75" x14ac:dyDescent="0.2">
      <c r="A118" s="65">
        <f t="shared" ca="1" si="38"/>
        <v>12201</v>
      </c>
      <c r="B118" s="62" t="s">
        <v>111</v>
      </c>
      <c r="C118" s="46" t="s">
        <v>23</v>
      </c>
      <c r="D118" s="46" t="s">
        <v>23</v>
      </c>
      <c r="E118" s="78" t="s">
        <v>9</v>
      </c>
      <c r="F118" s="43">
        <f t="shared" ref="F118:F126" ca="1" si="39">INDIRECT(ADDRESS(ROW(),COLUMN()+2+broj_sheet))</f>
        <v>100</v>
      </c>
      <c r="G118" s="44"/>
      <c r="H118" s="80">
        <f t="shared" ref="H118:H126" ca="1" si="40">F118*G118</f>
        <v>0</v>
      </c>
      <c r="I118" s="49">
        <v>100</v>
      </c>
      <c r="J118" s="45">
        <v>100</v>
      </c>
      <c r="K118" s="49">
        <v>50</v>
      </c>
      <c r="L118" s="45">
        <v>50</v>
      </c>
      <c r="M118" s="49">
        <v>100</v>
      </c>
      <c r="N118" s="45">
        <v>25</v>
      </c>
      <c r="O118" s="49">
        <v>50</v>
      </c>
      <c r="P118" s="45">
        <v>50</v>
      </c>
      <c r="Q118" s="49">
        <v>50</v>
      </c>
      <c r="R118" s="45">
        <v>50</v>
      </c>
      <c r="S118" s="49">
        <v>50</v>
      </c>
      <c r="T118" s="45">
        <v>0</v>
      </c>
      <c r="U118" s="45">
        <v>0</v>
      </c>
      <c r="V118" s="72">
        <f t="shared" ref="V118:V127" si="41">SUM(I118:U118)*G118</f>
        <v>0</v>
      </c>
    </row>
    <row r="119" spans="1:22" s="2" customFormat="1" ht="33.75" x14ac:dyDescent="0.2">
      <c r="A119" s="65">
        <f t="shared" ca="1" si="38"/>
        <v>12202</v>
      </c>
      <c r="B119" s="62" t="s">
        <v>112</v>
      </c>
      <c r="C119" s="46" t="s">
        <v>23</v>
      </c>
      <c r="D119" s="46" t="s">
        <v>23</v>
      </c>
      <c r="E119" s="78" t="s">
        <v>9</v>
      </c>
      <c r="F119" s="43">
        <f t="shared" ca="1" si="39"/>
        <v>250</v>
      </c>
      <c r="G119" s="44"/>
      <c r="H119" s="80">
        <f t="shared" ref="H119" ca="1" si="42">F119*G119</f>
        <v>0</v>
      </c>
      <c r="I119" s="49">
        <v>250</v>
      </c>
      <c r="J119" s="45">
        <v>320</v>
      </c>
      <c r="K119" s="45">
        <v>350</v>
      </c>
      <c r="L119" s="45">
        <v>350</v>
      </c>
      <c r="M119" s="45">
        <v>1200</v>
      </c>
      <c r="N119" s="45">
        <v>50</v>
      </c>
      <c r="O119" s="45">
        <v>150</v>
      </c>
      <c r="P119" s="45">
        <v>200</v>
      </c>
      <c r="Q119" s="45">
        <v>100</v>
      </c>
      <c r="R119" s="45">
        <v>300</v>
      </c>
      <c r="S119" s="45">
        <v>200</v>
      </c>
      <c r="T119" s="45">
        <v>0</v>
      </c>
      <c r="U119" s="45">
        <v>0</v>
      </c>
      <c r="V119" s="72">
        <f t="shared" si="41"/>
        <v>0</v>
      </c>
    </row>
    <row r="120" spans="1:22" s="2" customFormat="1" ht="33.75" x14ac:dyDescent="0.2">
      <c r="A120" s="65">
        <f t="shared" ca="1" si="38"/>
        <v>12203</v>
      </c>
      <c r="B120" s="62" t="s">
        <v>113</v>
      </c>
      <c r="C120" s="46" t="s">
        <v>23</v>
      </c>
      <c r="D120" s="46" t="s">
        <v>23</v>
      </c>
      <c r="E120" s="78" t="s">
        <v>9</v>
      </c>
      <c r="F120" s="43">
        <f t="shared" ca="1" si="39"/>
        <v>1200</v>
      </c>
      <c r="G120" s="44"/>
      <c r="H120" s="80">
        <f t="shared" ca="1" si="40"/>
        <v>0</v>
      </c>
      <c r="I120" s="49">
        <v>1200</v>
      </c>
      <c r="J120" s="45">
        <v>1200</v>
      </c>
      <c r="K120" s="45">
        <v>1200</v>
      </c>
      <c r="L120" s="45">
        <v>1200</v>
      </c>
      <c r="M120" s="45">
        <v>5000</v>
      </c>
      <c r="N120" s="45">
        <v>1000</v>
      </c>
      <c r="O120" s="45">
        <v>1000</v>
      </c>
      <c r="P120" s="45">
        <v>1000</v>
      </c>
      <c r="Q120" s="45">
        <v>1300</v>
      </c>
      <c r="R120" s="45">
        <v>1200</v>
      </c>
      <c r="S120" s="45">
        <v>1200</v>
      </c>
      <c r="T120" s="45">
        <v>1500</v>
      </c>
      <c r="U120" s="45">
        <v>0</v>
      </c>
      <c r="V120" s="72">
        <f t="shared" si="41"/>
        <v>0</v>
      </c>
    </row>
    <row r="121" spans="1:22" s="8" customFormat="1" ht="33.75" x14ac:dyDescent="0.2">
      <c r="A121" s="65">
        <f t="shared" ca="1" si="38"/>
        <v>12204</v>
      </c>
      <c r="B121" s="63" t="s">
        <v>155</v>
      </c>
      <c r="C121" s="46" t="s">
        <v>23</v>
      </c>
      <c r="D121" s="46" t="s">
        <v>23</v>
      </c>
      <c r="E121" s="78" t="s">
        <v>9</v>
      </c>
      <c r="F121" s="43">
        <f t="shared" ca="1" si="39"/>
        <v>20</v>
      </c>
      <c r="G121" s="44"/>
      <c r="H121" s="80">
        <f t="shared" ca="1" si="40"/>
        <v>0</v>
      </c>
      <c r="I121" s="49">
        <v>20</v>
      </c>
      <c r="J121" s="45">
        <v>20</v>
      </c>
      <c r="K121" s="45">
        <v>20</v>
      </c>
      <c r="L121" s="45">
        <v>20</v>
      </c>
      <c r="M121" s="45">
        <v>30</v>
      </c>
      <c r="N121" s="45">
        <v>20</v>
      </c>
      <c r="O121" s="45">
        <v>20</v>
      </c>
      <c r="P121" s="45">
        <v>20</v>
      </c>
      <c r="Q121" s="45">
        <v>20</v>
      </c>
      <c r="R121" s="45">
        <v>20</v>
      </c>
      <c r="S121" s="45">
        <v>20</v>
      </c>
      <c r="T121" s="45">
        <v>0</v>
      </c>
      <c r="U121" s="45">
        <v>0</v>
      </c>
      <c r="V121" s="72">
        <f t="shared" si="41"/>
        <v>0</v>
      </c>
    </row>
    <row r="122" spans="1:22" s="2" customFormat="1" ht="33.75" x14ac:dyDescent="0.2">
      <c r="A122" s="65">
        <f t="shared" ca="1" si="38"/>
        <v>12205</v>
      </c>
      <c r="B122" s="62" t="s">
        <v>114</v>
      </c>
      <c r="C122" s="46" t="s">
        <v>23</v>
      </c>
      <c r="D122" s="46" t="s">
        <v>23</v>
      </c>
      <c r="E122" s="75" t="s">
        <v>9</v>
      </c>
      <c r="F122" s="43">
        <f t="shared" ca="1" si="39"/>
        <v>100</v>
      </c>
      <c r="G122" s="44"/>
      <c r="H122" s="80">
        <f t="shared" ca="1" si="40"/>
        <v>0</v>
      </c>
      <c r="I122" s="49">
        <v>100</v>
      </c>
      <c r="J122" s="70">
        <v>250</v>
      </c>
      <c r="K122" s="70">
        <v>100</v>
      </c>
      <c r="L122" s="70">
        <v>180</v>
      </c>
      <c r="M122" s="45">
        <v>150</v>
      </c>
      <c r="N122" s="70">
        <v>120</v>
      </c>
      <c r="O122" s="70">
        <v>150</v>
      </c>
      <c r="P122" s="70">
        <v>120</v>
      </c>
      <c r="Q122" s="70">
        <v>0</v>
      </c>
      <c r="R122" s="70">
        <v>200</v>
      </c>
      <c r="S122" s="45">
        <v>50</v>
      </c>
      <c r="T122" s="45">
        <v>0</v>
      </c>
      <c r="U122" s="45">
        <v>0</v>
      </c>
      <c r="V122" s="72">
        <f t="shared" si="41"/>
        <v>0</v>
      </c>
    </row>
    <row r="123" spans="1:22" s="2" customFormat="1" ht="33.75" x14ac:dyDescent="0.2">
      <c r="A123" s="65">
        <f t="shared" ca="1" si="38"/>
        <v>12206</v>
      </c>
      <c r="B123" s="62" t="s">
        <v>169</v>
      </c>
      <c r="C123" s="46" t="s">
        <v>23</v>
      </c>
      <c r="D123" s="46" t="s">
        <v>23</v>
      </c>
      <c r="E123" s="75" t="s">
        <v>9</v>
      </c>
      <c r="F123" s="43">
        <f t="shared" ca="1" si="39"/>
        <v>50</v>
      </c>
      <c r="G123" s="44"/>
      <c r="H123" s="80">
        <f t="shared" ca="1" si="40"/>
        <v>0</v>
      </c>
      <c r="I123" s="49">
        <v>50</v>
      </c>
      <c r="J123" s="45">
        <v>50</v>
      </c>
      <c r="K123" s="45">
        <v>50</v>
      </c>
      <c r="L123" s="45">
        <v>50</v>
      </c>
      <c r="M123" s="45">
        <v>50</v>
      </c>
      <c r="N123" s="45">
        <v>50</v>
      </c>
      <c r="O123" s="45">
        <v>50</v>
      </c>
      <c r="P123" s="45">
        <v>50</v>
      </c>
      <c r="Q123" s="45">
        <v>50</v>
      </c>
      <c r="R123" s="45">
        <v>50</v>
      </c>
      <c r="S123" s="45">
        <v>50</v>
      </c>
      <c r="T123" s="45">
        <v>0</v>
      </c>
      <c r="U123" s="45">
        <v>0</v>
      </c>
      <c r="V123" s="72">
        <f t="shared" si="41"/>
        <v>0</v>
      </c>
    </row>
    <row r="124" spans="1:22" s="8" customFormat="1" ht="45" x14ac:dyDescent="0.2">
      <c r="A124" s="65">
        <f t="shared" ca="1" si="38"/>
        <v>12207</v>
      </c>
      <c r="B124" s="62" t="s">
        <v>71</v>
      </c>
      <c r="C124" s="46" t="s">
        <v>23</v>
      </c>
      <c r="D124" s="46" t="s">
        <v>23</v>
      </c>
      <c r="E124" s="78" t="s">
        <v>9</v>
      </c>
      <c r="F124" s="43">
        <f t="shared" ca="1" si="39"/>
        <v>20</v>
      </c>
      <c r="G124" s="44"/>
      <c r="H124" s="80">
        <f t="shared" ca="1" si="40"/>
        <v>0</v>
      </c>
      <c r="I124" s="49">
        <v>20</v>
      </c>
      <c r="J124" s="49">
        <v>20</v>
      </c>
      <c r="K124" s="49">
        <v>20</v>
      </c>
      <c r="L124" s="49">
        <v>20</v>
      </c>
      <c r="M124" s="49">
        <v>50</v>
      </c>
      <c r="N124" s="49">
        <v>20</v>
      </c>
      <c r="O124" s="49">
        <v>20</v>
      </c>
      <c r="P124" s="49">
        <v>20</v>
      </c>
      <c r="Q124" s="49">
        <v>20</v>
      </c>
      <c r="R124" s="49">
        <v>20</v>
      </c>
      <c r="S124" s="45">
        <v>20</v>
      </c>
      <c r="T124" s="49">
        <v>0</v>
      </c>
      <c r="U124" s="45">
        <v>0</v>
      </c>
      <c r="V124" s="72">
        <f t="shared" si="41"/>
        <v>0</v>
      </c>
    </row>
    <row r="125" spans="1:22" s="11" customFormat="1" ht="33.75" x14ac:dyDescent="0.2">
      <c r="A125" s="65">
        <f t="shared" ca="1" si="38"/>
        <v>12208</v>
      </c>
      <c r="B125" s="62" t="s">
        <v>124</v>
      </c>
      <c r="C125" s="46" t="s">
        <v>23</v>
      </c>
      <c r="D125" s="46" t="s">
        <v>23</v>
      </c>
      <c r="E125" s="78" t="s">
        <v>9</v>
      </c>
      <c r="F125" s="43">
        <f t="shared" ca="1" si="39"/>
        <v>30</v>
      </c>
      <c r="G125" s="44"/>
      <c r="H125" s="80">
        <f t="shared" ca="1" si="40"/>
        <v>0</v>
      </c>
      <c r="I125" s="49">
        <v>30</v>
      </c>
      <c r="J125" s="49">
        <v>30</v>
      </c>
      <c r="K125" s="49">
        <v>30</v>
      </c>
      <c r="L125" s="49">
        <v>30</v>
      </c>
      <c r="M125" s="49">
        <v>60</v>
      </c>
      <c r="N125" s="49">
        <v>30</v>
      </c>
      <c r="O125" s="49">
        <v>30</v>
      </c>
      <c r="P125" s="49">
        <v>30</v>
      </c>
      <c r="Q125" s="49">
        <v>30</v>
      </c>
      <c r="R125" s="49">
        <v>30</v>
      </c>
      <c r="S125" s="45">
        <v>30</v>
      </c>
      <c r="T125" s="49">
        <v>50</v>
      </c>
      <c r="U125" s="45">
        <v>0</v>
      </c>
      <c r="V125" s="72">
        <f t="shared" si="41"/>
        <v>0</v>
      </c>
    </row>
    <row r="126" spans="1:22" s="8" customFormat="1" ht="56.25" x14ac:dyDescent="0.2">
      <c r="A126" s="65">
        <f t="shared" ca="1" si="38"/>
        <v>12209</v>
      </c>
      <c r="B126" s="62" t="s">
        <v>60</v>
      </c>
      <c r="C126" s="46" t="s">
        <v>23</v>
      </c>
      <c r="D126" s="46" t="s">
        <v>23</v>
      </c>
      <c r="E126" s="78" t="s">
        <v>8</v>
      </c>
      <c r="F126" s="43">
        <f t="shared" ca="1" si="39"/>
        <v>1</v>
      </c>
      <c r="G126" s="44"/>
      <c r="H126" s="80">
        <f t="shared" ca="1" si="40"/>
        <v>0</v>
      </c>
      <c r="I126" s="49">
        <v>1</v>
      </c>
      <c r="J126" s="71">
        <v>1</v>
      </c>
      <c r="K126" s="71">
        <v>1</v>
      </c>
      <c r="L126" s="71">
        <v>1</v>
      </c>
      <c r="M126" s="71">
        <v>8</v>
      </c>
      <c r="N126" s="71">
        <v>1</v>
      </c>
      <c r="O126" s="71">
        <v>1</v>
      </c>
      <c r="P126" s="71">
        <v>1</v>
      </c>
      <c r="Q126" s="71">
        <v>1</v>
      </c>
      <c r="R126" s="71">
        <v>1</v>
      </c>
      <c r="S126" s="45">
        <v>1</v>
      </c>
      <c r="T126" s="71">
        <v>2</v>
      </c>
      <c r="U126" s="45">
        <v>0</v>
      </c>
      <c r="V126" s="72">
        <f t="shared" si="41"/>
        <v>0</v>
      </c>
    </row>
    <row r="127" spans="1:22" x14ac:dyDescent="0.2">
      <c r="A127" s="120"/>
      <c r="B127" s="121"/>
      <c r="C127" s="121"/>
      <c r="D127" s="121"/>
      <c r="E127" s="121"/>
      <c r="F127" s="122" t="str">
        <f>"Ukupno "&amp;LOWER(B90)&amp;" - "&amp;LOWER(B117)&amp;":"</f>
        <v>Ukupno sustav protuprovalne i perimetarske zaštite - instalacije:</v>
      </c>
      <c r="G127" s="160">
        <f ca="1">SUM(H118:H126)</f>
        <v>0</v>
      </c>
      <c r="H127" s="160"/>
      <c r="I127" s="4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72">
        <f t="shared" ca="1" si="41"/>
        <v>0</v>
      </c>
    </row>
    <row r="128" spans="1:22" s="24" customFormat="1" x14ac:dyDescent="0.2">
      <c r="A128" s="65"/>
      <c r="B128" s="29"/>
      <c r="C128" s="28"/>
      <c r="D128" s="28"/>
      <c r="E128" s="28"/>
      <c r="F128" s="28"/>
      <c r="G128" s="33"/>
      <c r="H128" s="64"/>
      <c r="I128" s="49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72"/>
    </row>
    <row r="129" spans="1:22" s="1" customFormat="1" x14ac:dyDescent="0.2">
      <c r="A129" s="34">
        <f t="shared" ref="A129:A134" ca="1" si="43">IF(VALUE(broj_sheet)&lt;10,
IF(OFFSET(A129,-1,0)=".",broj_sheet*10+(COUNTIF(INDIRECT(ADDRESS(1,COLUMN())&amp;":"&amp;ADDRESS(ROW()-1,COLUMN())),"&lt;99"))+1,
IF(OR(LEN(OFFSET(A129,-1,0))=2,AND(LEN(OFFSET(A129,-1,0))=0,LEN(OFFSET(A129,-3,0))=5)),
IF(LEN(OFFSET(A129,-1,0))=2,(OFFSET(A129,-1,0))*10+1,IF(AND(LEN(OFFSET(A129,-1,0))=0,LEN(OFFSET(A129,-3,0))=5),INT(LEFT(OFFSET(A129,-3,0),3))+1,"greška x")),
IF(LEN(OFFSET(A129,-1,0))=3,(OFFSET(A129,-1,0))*100+1,
IF(LEN(OFFSET(A129,-1,0))=5,(OFFSET(A129,-1,0))+1,"greška1")))),
IF(VALUE(broj_sheet)&gt;=10,
IF(OFFSET(A129,-1,0)= ".",broj_sheet*10+(COUNTIF(INDIRECT(ADDRESS(1,COLUMN())&amp;":"&amp;ADDRESS(ROW()-1,COLUMN())),"&lt;999"))+1,
IF(OR(LEN(OFFSET(A129,-1,0))=3,AND(LEN(OFFSET(A129,-1,0))=0,LEN(OFFSET(A129,-3,0))=6)),
IF(LEN(OFFSET(A129,-1,0))=3,(OFFSET(A129,-1,0))*10+1,IF(AND(LEN(OFFSET(A129,-1,0))=0,LEN(OFFSET(A129,-3,0))=6),INT(LEFT(OFFSET(A129,-3,0),4))+1,"greška y")),
IF(LEN(OFFSET(A129,-1,0))=4,(OFFSET(A129,-1,0))*100+1,
IF(LEN(OFFSET(A129,-1,0))=6,(OFFSET(A129,-1,0))+1,"greška2")))),"greška3"))</f>
        <v>123</v>
      </c>
      <c r="B129" s="53" t="s">
        <v>15</v>
      </c>
      <c r="C129" s="39"/>
      <c r="D129" s="39"/>
      <c r="E129" s="54"/>
      <c r="F129" s="55"/>
      <c r="G129" s="56"/>
      <c r="H129" s="56"/>
      <c r="I129" s="49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72"/>
    </row>
    <row r="130" spans="1:22" s="10" customFormat="1" ht="45" x14ac:dyDescent="0.2">
      <c r="A130" s="73">
        <f t="shared" ca="1" si="43"/>
        <v>12301</v>
      </c>
      <c r="B130" s="52" t="s">
        <v>56</v>
      </c>
      <c r="C130" s="46" t="s">
        <v>23</v>
      </c>
      <c r="D130" s="46" t="s">
        <v>23</v>
      </c>
      <c r="E130" s="75" t="s">
        <v>8</v>
      </c>
      <c r="F130" s="43">
        <f t="shared" ref="F130:F134" ca="1" si="44">INDIRECT(ADDRESS(ROW(),COLUMN()+2+broj_sheet))</f>
        <v>1</v>
      </c>
      <c r="G130" s="44"/>
      <c r="H130" s="83">
        <f t="shared" ref="H130:H134" ca="1" si="45">G130*F130</f>
        <v>0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49">
        <v>1</v>
      </c>
      <c r="Q130" s="49">
        <v>1</v>
      </c>
      <c r="R130" s="49">
        <v>1</v>
      </c>
      <c r="S130" s="49">
        <v>1</v>
      </c>
      <c r="T130" s="49">
        <v>1</v>
      </c>
      <c r="U130" s="49">
        <v>0</v>
      </c>
      <c r="V130" s="72">
        <f t="shared" ref="V130:V135" si="46">SUM(I130:U130)*G130</f>
        <v>0</v>
      </c>
    </row>
    <row r="131" spans="1:22" s="2" customFormat="1" ht="33.75" x14ac:dyDescent="0.2">
      <c r="A131" s="73">
        <f t="shared" ca="1" si="43"/>
        <v>12302</v>
      </c>
      <c r="B131" s="52" t="s">
        <v>123</v>
      </c>
      <c r="C131" s="46" t="s">
        <v>23</v>
      </c>
      <c r="D131" s="46" t="s">
        <v>23</v>
      </c>
      <c r="E131" s="75" t="s">
        <v>8</v>
      </c>
      <c r="F131" s="43">
        <f t="shared" ca="1" si="44"/>
        <v>1</v>
      </c>
      <c r="G131" s="44"/>
      <c r="H131" s="76">
        <f t="shared" ca="1" si="45"/>
        <v>0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49">
        <v>1</v>
      </c>
      <c r="Q131" s="49">
        <v>1</v>
      </c>
      <c r="R131" s="49">
        <v>1</v>
      </c>
      <c r="S131" s="49">
        <v>1</v>
      </c>
      <c r="T131" s="49">
        <v>1</v>
      </c>
      <c r="U131" s="49">
        <v>0</v>
      </c>
      <c r="V131" s="72">
        <f t="shared" si="46"/>
        <v>0</v>
      </c>
    </row>
    <row r="132" spans="1:22" s="2" customFormat="1" ht="45" x14ac:dyDescent="0.2">
      <c r="A132" s="73">
        <f t="shared" ca="1" si="43"/>
        <v>12303</v>
      </c>
      <c r="B132" s="52" t="s">
        <v>125</v>
      </c>
      <c r="C132" s="46" t="s">
        <v>23</v>
      </c>
      <c r="D132" s="46" t="s">
        <v>23</v>
      </c>
      <c r="E132" s="75" t="s">
        <v>8</v>
      </c>
      <c r="F132" s="43">
        <f t="shared" ca="1" si="44"/>
        <v>1</v>
      </c>
      <c r="G132" s="44"/>
      <c r="H132" s="76">
        <f ca="1">G132*F132</f>
        <v>0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49">
        <v>1</v>
      </c>
      <c r="Q132" s="49">
        <v>1</v>
      </c>
      <c r="R132" s="49">
        <v>1</v>
      </c>
      <c r="S132" s="49">
        <v>1</v>
      </c>
      <c r="T132" s="49">
        <v>0</v>
      </c>
      <c r="U132" s="49">
        <v>0</v>
      </c>
      <c r="V132" s="72">
        <f t="shared" si="46"/>
        <v>0</v>
      </c>
    </row>
    <row r="133" spans="1:22" s="2" customFormat="1" ht="45" x14ac:dyDescent="0.2">
      <c r="A133" s="73">
        <f t="shared" ca="1" si="43"/>
        <v>12304</v>
      </c>
      <c r="B133" s="32" t="s">
        <v>70</v>
      </c>
      <c r="C133" s="46" t="s">
        <v>23</v>
      </c>
      <c r="D133" s="46" t="s">
        <v>23</v>
      </c>
      <c r="E133" s="75" t="s">
        <v>8</v>
      </c>
      <c r="F133" s="43">
        <f t="shared" ca="1" si="44"/>
        <v>1</v>
      </c>
      <c r="G133" s="44"/>
      <c r="H133" s="76">
        <f ca="1">G133*F133</f>
        <v>0</v>
      </c>
      <c r="I133" s="49">
        <v>1</v>
      </c>
      <c r="J133" s="49">
        <v>1</v>
      </c>
      <c r="K133" s="49">
        <v>1</v>
      </c>
      <c r="L133" s="49">
        <v>1</v>
      </c>
      <c r="M133" s="49">
        <v>1</v>
      </c>
      <c r="N133" s="49">
        <v>1</v>
      </c>
      <c r="O133" s="49">
        <v>1</v>
      </c>
      <c r="P133" s="49">
        <v>1</v>
      </c>
      <c r="Q133" s="49">
        <v>1</v>
      </c>
      <c r="R133" s="49">
        <v>1</v>
      </c>
      <c r="S133" s="49">
        <v>1</v>
      </c>
      <c r="T133" s="49">
        <v>1</v>
      </c>
      <c r="U133" s="49">
        <v>0</v>
      </c>
      <c r="V133" s="72">
        <f t="shared" si="46"/>
        <v>0</v>
      </c>
    </row>
    <row r="134" spans="1:22" s="2" customFormat="1" ht="33.75" x14ac:dyDescent="0.2">
      <c r="A134" s="73">
        <f t="shared" ca="1" si="43"/>
        <v>12305</v>
      </c>
      <c r="B134" s="52" t="s">
        <v>69</v>
      </c>
      <c r="C134" s="46" t="s">
        <v>23</v>
      </c>
      <c r="D134" s="46" t="s">
        <v>23</v>
      </c>
      <c r="E134" s="75" t="s">
        <v>8</v>
      </c>
      <c r="F134" s="43">
        <f t="shared" ca="1" si="44"/>
        <v>1</v>
      </c>
      <c r="G134" s="44"/>
      <c r="H134" s="76">
        <f t="shared" ca="1" si="45"/>
        <v>0</v>
      </c>
      <c r="I134" s="49">
        <v>1</v>
      </c>
      <c r="J134" s="49">
        <v>1</v>
      </c>
      <c r="K134" s="49">
        <v>1</v>
      </c>
      <c r="L134" s="49">
        <v>1</v>
      </c>
      <c r="M134" s="49">
        <v>1</v>
      </c>
      <c r="N134" s="49">
        <v>1</v>
      </c>
      <c r="O134" s="49">
        <v>1</v>
      </c>
      <c r="P134" s="49">
        <v>1</v>
      </c>
      <c r="Q134" s="49">
        <v>1</v>
      </c>
      <c r="R134" s="49">
        <v>1</v>
      </c>
      <c r="S134" s="49">
        <v>1</v>
      </c>
      <c r="T134" s="49">
        <v>1</v>
      </c>
      <c r="U134" s="49">
        <v>0</v>
      </c>
      <c r="V134" s="72">
        <f t="shared" si="46"/>
        <v>0</v>
      </c>
    </row>
    <row r="135" spans="1:22" x14ac:dyDescent="0.2">
      <c r="A135" s="120"/>
      <c r="B135" s="121"/>
      <c r="C135" s="121"/>
      <c r="D135" s="121"/>
      <c r="E135" s="121"/>
      <c r="F135" s="122" t="str">
        <f>"Ukupno "&amp;LOWER(B90)&amp;" - "&amp;LOWER(B129)&amp;":"</f>
        <v>Ukupno sustav protuprovalne i perimetarske zaštite - usluga:</v>
      </c>
      <c r="G135" s="160">
        <f ca="1">SUM(H130:H134)</f>
        <v>0</v>
      </c>
      <c r="H135" s="160"/>
      <c r="I135" s="49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72">
        <f t="shared" ca="1" si="46"/>
        <v>0</v>
      </c>
    </row>
    <row r="136" spans="1:22" s="24" customFormat="1" x14ac:dyDescent="0.2">
      <c r="A136" s="65" t="s">
        <v>36</v>
      </c>
      <c r="B136" s="29"/>
      <c r="C136" s="28"/>
      <c r="D136" s="28"/>
      <c r="E136" s="28"/>
      <c r="F136" s="28"/>
      <c r="G136" s="33"/>
      <c r="H136" s="64"/>
      <c r="I136" s="49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72"/>
    </row>
    <row r="137" spans="1:22" s="1" customFormat="1" x14ac:dyDescent="0.2">
      <c r="A137" s="34">
        <f t="shared" ref="A137:A141" ca="1" si="47">IF(VALUE(broj_sheet)&lt;10,
IF(OFFSET(A137,-1,0)=".",broj_sheet*10+(COUNTIF(INDIRECT(ADDRESS(1,COLUMN())&amp;":"&amp;ADDRESS(ROW()-1,COLUMN())),"&lt;99"))+1,
IF(OR(LEN(OFFSET(A137,-1,0))=2,AND(LEN(OFFSET(A137,-1,0))=0,LEN(OFFSET(A137,-3,0))=5)),
IF(LEN(OFFSET(A137,-1,0))=2,(OFFSET(A137,-1,0))*10+1,IF(AND(LEN(OFFSET(A137,-1,0))=0,LEN(OFFSET(A137,-3,0))=5),INT(LEFT(OFFSET(A137,-3,0),3))+1,"greška x")),
IF(LEN(OFFSET(A137,-1,0))=3,(OFFSET(A137,-1,0))*100+1,
IF(LEN(OFFSET(A137,-1,0))=5,(OFFSET(A137,-1,0))+1,"greška1")))),
IF(VALUE(broj_sheet)&gt;=10,
IF(OFFSET(A137,-1,0)= ".",broj_sheet*10+(COUNTIF(INDIRECT(ADDRESS(1,COLUMN())&amp;":"&amp;ADDRESS(ROW()-1,COLUMN())),"&lt;999"))+1,
IF(OR(LEN(OFFSET(A137,-1,0))=3,AND(LEN(OFFSET(A137,-1,0))=0,LEN(OFFSET(A137,-3,0))=6)),
IF(LEN(OFFSET(A137,-1,0))=3,(OFFSET(A137,-1,0))*10+1,IF(AND(LEN(OFFSET(A137,-1,0))=0,LEN(OFFSET(A137,-3,0))=6),INT(LEFT(OFFSET(A137,-3,0),4))+1,"greška y")),
IF(LEN(OFFSET(A137,-1,0))=4,(OFFSET(A137,-1,0))*100+1,
IF(LEN(OFFSET(A137,-1,0))=6,(OFFSET(A137,-1,0))+1,"greška2")))),"greška3"))</f>
        <v>13</v>
      </c>
      <c r="B137" s="53" t="s">
        <v>16</v>
      </c>
      <c r="C137" s="39"/>
      <c r="D137" s="39"/>
      <c r="E137" s="54"/>
      <c r="F137" s="55"/>
      <c r="G137" s="56"/>
      <c r="H137" s="56"/>
      <c r="I137" s="49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72"/>
    </row>
    <row r="138" spans="1:22" s="3" customFormat="1" x14ac:dyDescent="0.2">
      <c r="A138" s="34">
        <f t="shared" ca="1" si="47"/>
        <v>131</v>
      </c>
      <c r="B138" s="57" t="s">
        <v>17</v>
      </c>
      <c r="C138" s="58"/>
      <c r="D138" s="58"/>
      <c r="E138" s="59"/>
      <c r="F138" s="60"/>
      <c r="G138" s="61"/>
      <c r="H138" s="61"/>
      <c r="I138" s="49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72"/>
    </row>
    <row r="139" spans="1:22" s="3" customFormat="1" ht="180" x14ac:dyDescent="0.2">
      <c r="A139" s="65">
        <f t="shared" ca="1" si="47"/>
        <v>13101</v>
      </c>
      <c r="B139" s="32" t="s">
        <v>151</v>
      </c>
      <c r="C139" s="46" t="s">
        <v>23</v>
      </c>
      <c r="D139" s="46" t="s">
        <v>23</v>
      </c>
      <c r="E139" s="75" t="s">
        <v>8</v>
      </c>
      <c r="F139" s="43">
        <f ca="1">INDIRECT(ADDRESS(ROW(),COLUMN()+2+broj_sheet))</f>
        <v>1</v>
      </c>
      <c r="G139" s="86"/>
      <c r="H139" s="87">
        <f ca="1">F139*G139</f>
        <v>0</v>
      </c>
      <c r="I139" s="49">
        <v>1</v>
      </c>
      <c r="J139" s="49">
        <v>1</v>
      </c>
      <c r="K139" s="49">
        <v>1</v>
      </c>
      <c r="L139" s="49">
        <v>1</v>
      </c>
      <c r="M139" s="49">
        <v>1</v>
      </c>
      <c r="N139" s="49">
        <v>1</v>
      </c>
      <c r="O139" s="49">
        <v>1</v>
      </c>
      <c r="P139" s="49">
        <v>1</v>
      </c>
      <c r="Q139" s="49">
        <v>1</v>
      </c>
      <c r="R139" s="49">
        <v>1</v>
      </c>
      <c r="S139" s="49">
        <v>1</v>
      </c>
      <c r="T139" s="49">
        <v>0</v>
      </c>
      <c r="U139" s="49">
        <v>1</v>
      </c>
      <c r="V139" s="72">
        <f>SUM(I139:U139)*G139</f>
        <v>0</v>
      </c>
    </row>
    <row r="140" spans="1:22" s="12" customFormat="1" ht="180" x14ac:dyDescent="0.2">
      <c r="A140" s="65">
        <f t="shared" ca="1" si="47"/>
        <v>13102</v>
      </c>
      <c r="B140" s="32" t="s">
        <v>87</v>
      </c>
      <c r="C140" s="46" t="s">
        <v>23</v>
      </c>
      <c r="D140" s="46" t="s">
        <v>23</v>
      </c>
      <c r="E140" s="75" t="s">
        <v>8</v>
      </c>
      <c r="F140" s="43">
        <f ca="1">INDIRECT(ADDRESS(ROW(),COLUMN()+2+broj_sheet))</f>
        <v>1</v>
      </c>
      <c r="G140" s="86"/>
      <c r="H140" s="87">
        <f ca="1">F140*G140</f>
        <v>0</v>
      </c>
      <c r="I140" s="49">
        <v>1</v>
      </c>
      <c r="J140" s="49">
        <v>1</v>
      </c>
      <c r="K140" s="49">
        <v>1</v>
      </c>
      <c r="L140" s="49">
        <v>1</v>
      </c>
      <c r="M140" s="49">
        <v>1</v>
      </c>
      <c r="N140" s="49">
        <v>1</v>
      </c>
      <c r="O140" s="49">
        <v>1</v>
      </c>
      <c r="P140" s="49">
        <v>1</v>
      </c>
      <c r="Q140" s="49">
        <v>1</v>
      </c>
      <c r="R140" s="49">
        <v>1</v>
      </c>
      <c r="S140" s="49">
        <v>1</v>
      </c>
      <c r="T140" s="49">
        <v>1</v>
      </c>
      <c r="U140" s="49">
        <v>1</v>
      </c>
      <c r="V140" s="72">
        <f>SUM(I140:U140)*G140</f>
        <v>0</v>
      </c>
    </row>
    <row r="141" spans="1:22" s="12" customFormat="1" ht="33.75" x14ac:dyDescent="0.2">
      <c r="A141" s="65">
        <f t="shared" ca="1" si="47"/>
        <v>13103</v>
      </c>
      <c r="B141" s="52" t="s">
        <v>131</v>
      </c>
      <c r="C141" s="46" t="s">
        <v>23</v>
      </c>
      <c r="D141" s="46" t="s">
        <v>23</v>
      </c>
      <c r="E141" s="75" t="s">
        <v>8</v>
      </c>
      <c r="F141" s="43">
        <f ca="1">INDIRECT(ADDRESS(ROW(),COLUMN()+2+broj_sheet))</f>
        <v>1</v>
      </c>
      <c r="G141" s="86"/>
      <c r="H141" s="87">
        <f ca="1">F141*G141</f>
        <v>0</v>
      </c>
      <c r="I141" s="49">
        <v>1</v>
      </c>
      <c r="J141" s="49">
        <v>1</v>
      </c>
      <c r="K141" s="49">
        <v>1</v>
      </c>
      <c r="L141" s="49">
        <v>1</v>
      </c>
      <c r="M141" s="49">
        <v>1</v>
      </c>
      <c r="N141" s="49">
        <v>1</v>
      </c>
      <c r="O141" s="49">
        <v>1</v>
      </c>
      <c r="P141" s="49">
        <v>1</v>
      </c>
      <c r="Q141" s="49">
        <v>1</v>
      </c>
      <c r="R141" s="49">
        <v>1</v>
      </c>
      <c r="S141" s="49">
        <v>1</v>
      </c>
      <c r="T141" s="49">
        <v>1</v>
      </c>
      <c r="U141" s="49">
        <v>1</v>
      </c>
      <c r="V141" s="72">
        <f>SUM(I141:U141)*G141</f>
        <v>0</v>
      </c>
    </row>
    <row r="142" spans="1:22" x14ac:dyDescent="0.2">
      <c r="A142" s="120"/>
      <c r="B142" s="121"/>
      <c r="C142" s="121"/>
      <c r="D142" s="121"/>
      <c r="E142" s="121"/>
      <c r="F142" s="122" t="str">
        <f>"Ukupno "&amp;LOWER(B137)&amp;" - "&amp;LOWER(B138)&amp;":"</f>
        <v>Ukupno zajedničke usluge - opće usluge:</v>
      </c>
      <c r="G142" s="160">
        <f ca="1">SUM(H139:H141)</f>
        <v>0</v>
      </c>
      <c r="H142" s="160"/>
      <c r="I142" s="49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72">
        <f ca="1">SUM(I142:U142)*G142</f>
        <v>0</v>
      </c>
    </row>
    <row r="143" spans="1:22" s="24" customFormat="1" x14ac:dyDescent="0.2">
      <c r="A143" s="65"/>
      <c r="B143" s="29"/>
      <c r="C143" s="28"/>
      <c r="D143" s="28"/>
      <c r="E143" s="28"/>
      <c r="F143" s="28"/>
      <c r="G143" s="33"/>
      <c r="H143" s="64"/>
      <c r="I143" s="49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72"/>
    </row>
    <row r="144" spans="1:22" s="1" customFormat="1" x14ac:dyDescent="0.2">
      <c r="A144" s="34">
        <f t="shared" ref="A144:A154" ca="1" si="48">IF(VALUE(broj_sheet)&lt;10,
IF(OFFSET(A144,-1,0)=".",broj_sheet*10+(COUNTIF(INDIRECT(ADDRESS(1,COLUMN())&amp;":"&amp;ADDRESS(ROW()-1,COLUMN())),"&lt;99"))+1,
IF(OR(LEN(OFFSET(A144,-1,0))=2,AND(LEN(OFFSET(A144,-1,0))=0,LEN(OFFSET(A144,-3,0))=5)),
IF(LEN(OFFSET(A144,-1,0))=2,(OFFSET(A144,-1,0))*10+1,IF(AND(LEN(OFFSET(A144,-1,0))=0,LEN(OFFSET(A144,-3,0))=5),INT(LEFT(OFFSET(A144,-3,0),3))+1,"greška x")),
IF(LEN(OFFSET(A144,-1,0))=3,(OFFSET(A144,-1,0))*100+1,
IF(LEN(OFFSET(A144,-1,0))=5,(OFFSET(A144,-1,0))+1,"greška1")))),
IF(VALUE(broj_sheet)&gt;=10,
IF(OFFSET(A144,-1,0)= ".",broj_sheet*10+(COUNTIF(INDIRECT(ADDRESS(1,COLUMN())&amp;":"&amp;ADDRESS(ROW()-1,COLUMN())),"&lt;999"))+1,
IF(OR(LEN(OFFSET(A144,-1,0))=3,AND(LEN(OFFSET(A144,-1,0))=0,LEN(OFFSET(A144,-3,0))=6)),
IF(LEN(OFFSET(A144,-1,0))=3,(OFFSET(A144,-1,0))*10+1,IF(AND(LEN(OFFSET(A144,-1,0))=0,LEN(OFFSET(A144,-3,0))=6),INT(LEFT(OFFSET(A144,-3,0),4))+1,"greška y")),
IF(LEN(OFFSET(A144,-1,0))=4,(OFFSET(A144,-1,0))*100+1,
IF(LEN(OFFSET(A144,-1,0))=6,(OFFSET(A144,-1,0))+1,"greška2")))),"greška3"))</f>
        <v>132</v>
      </c>
      <c r="B144" s="53" t="s">
        <v>18</v>
      </c>
      <c r="C144" s="39"/>
      <c r="D144" s="39"/>
      <c r="E144" s="54"/>
      <c r="F144" s="55"/>
      <c r="G144" s="56"/>
      <c r="H144" s="56"/>
      <c r="I144" s="49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72"/>
    </row>
    <row r="145" spans="1:22" s="13" customFormat="1" ht="22.5" x14ac:dyDescent="0.2">
      <c r="A145" s="65">
        <f t="shared" ca="1" si="48"/>
        <v>13201</v>
      </c>
      <c r="B145" s="32" t="s">
        <v>68</v>
      </c>
      <c r="C145" s="46" t="s">
        <v>23</v>
      </c>
      <c r="D145" s="46" t="s">
        <v>23</v>
      </c>
      <c r="E145" s="75" t="s">
        <v>9</v>
      </c>
      <c r="F145" s="43">
        <f t="shared" ref="F145:F154" ca="1" si="49">INDIRECT(ADDRESS(ROW(),COLUMN()+2+broj_sheet))</f>
        <v>117</v>
      </c>
      <c r="G145" s="44"/>
      <c r="H145" s="77">
        <f t="shared" ref="H145:H154" ca="1" si="50">F145*G145</f>
        <v>0</v>
      </c>
      <c r="I145" s="49">
        <v>117</v>
      </c>
      <c r="J145" s="45">
        <v>400</v>
      </c>
      <c r="K145" s="45">
        <v>110</v>
      </c>
      <c r="L145" s="45">
        <v>105</v>
      </c>
      <c r="M145" s="45">
        <v>360</v>
      </c>
      <c r="N145" s="45">
        <v>35</v>
      </c>
      <c r="O145" s="45">
        <v>160</v>
      </c>
      <c r="P145" s="45">
        <v>170</v>
      </c>
      <c r="Q145" s="45">
        <v>165</v>
      </c>
      <c r="R145" s="45">
        <v>100</v>
      </c>
      <c r="S145" s="45">
        <v>40</v>
      </c>
      <c r="T145" s="45">
        <v>0</v>
      </c>
      <c r="U145" s="45">
        <v>0</v>
      </c>
      <c r="V145" s="72">
        <f t="shared" ref="V145:V154" si="51">SUM(I145:U145)*G145</f>
        <v>0</v>
      </c>
    </row>
    <row r="146" spans="1:22" s="13" customFormat="1" ht="180" x14ac:dyDescent="0.2">
      <c r="A146" s="65">
        <f t="shared" ca="1" si="48"/>
        <v>13202</v>
      </c>
      <c r="B146" s="138" t="s">
        <v>86</v>
      </c>
      <c r="C146" s="46" t="s">
        <v>23</v>
      </c>
      <c r="D146" s="46" t="s">
        <v>23</v>
      </c>
      <c r="E146" s="75" t="s">
        <v>9</v>
      </c>
      <c r="F146" s="43">
        <f t="shared" ca="1" si="49"/>
        <v>107</v>
      </c>
      <c r="G146" s="44"/>
      <c r="H146" s="77">
        <f t="shared" ca="1" si="50"/>
        <v>0</v>
      </c>
      <c r="I146" s="49">
        <v>107</v>
      </c>
      <c r="J146" s="49">
        <v>270</v>
      </c>
      <c r="K146" s="49">
        <v>95</v>
      </c>
      <c r="L146" s="49">
        <v>95</v>
      </c>
      <c r="M146" s="49">
        <v>340</v>
      </c>
      <c r="N146" s="49">
        <v>35</v>
      </c>
      <c r="O146" s="49">
        <v>140</v>
      </c>
      <c r="P146" s="49">
        <v>160</v>
      </c>
      <c r="Q146" s="49">
        <v>115</v>
      </c>
      <c r="R146" s="49">
        <v>90</v>
      </c>
      <c r="S146" s="49">
        <v>35</v>
      </c>
      <c r="T146" s="49">
        <v>0</v>
      </c>
      <c r="U146" s="49">
        <v>0</v>
      </c>
      <c r="V146" s="72">
        <f t="shared" si="51"/>
        <v>0</v>
      </c>
    </row>
    <row r="147" spans="1:22" s="13" customFormat="1" ht="202.5" x14ac:dyDescent="0.2">
      <c r="A147" s="65">
        <f t="shared" ca="1" si="48"/>
        <v>13203</v>
      </c>
      <c r="B147" s="138" t="s">
        <v>85</v>
      </c>
      <c r="C147" s="46" t="s">
        <v>23</v>
      </c>
      <c r="D147" s="46" t="s">
        <v>23</v>
      </c>
      <c r="E147" s="75" t="s">
        <v>9</v>
      </c>
      <c r="F147" s="43">
        <f t="shared" ca="1" si="49"/>
        <v>10</v>
      </c>
      <c r="G147" s="44"/>
      <c r="H147" s="77">
        <f t="shared" ca="1" si="50"/>
        <v>0</v>
      </c>
      <c r="I147" s="49">
        <v>10</v>
      </c>
      <c r="J147" s="49">
        <v>16</v>
      </c>
      <c r="K147" s="49">
        <v>17</v>
      </c>
      <c r="L147" s="49">
        <v>10</v>
      </c>
      <c r="M147" s="49">
        <v>23</v>
      </c>
      <c r="N147" s="49">
        <v>2.5</v>
      </c>
      <c r="O147" s="49">
        <v>20</v>
      </c>
      <c r="P147" s="49">
        <v>10</v>
      </c>
      <c r="Q147" s="49">
        <v>50</v>
      </c>
      <c r="R147" s="49">
        <v>10</v>
      </c>
      <c r="S147" s="49">
        <v>5</v>
      </c>
      <c r="T147" s="49">
        <v>0</v>
      </c>
      <c r="U147" s="49">
        <v>0</v>
      </c>
      <c r="V147" s="72">
        <f t="shared" si="51"/>
        <v>0</v>
      </c>
    </row>
    <row r="148" spans="1:22" s="14" customFormat="1" ht="22.5" x14ac:dyDescent="0.2">
      <c r="A148" s="69">
        <f t="shared" ca="1" si="48"/>
        <v>13204</v>
      </c>
      <c r="B148" s="32" t="s">
        <v>64</v>
      </c>
      <c r="C148" s="46" t="s">
        <v>23</v>
      </c>
      <c r="D148" s="46" t="s">
        <v>23</v>
      </c>
      <c r="E148" s="75" t="s">
        <v>9</v>
      </c>
      <c r="F148" s="43">
        <f t="shared" ca="1" si="49"/>
        <v>260</v>
      </c>
      <c r="G148" s="44"/>
      <c r="H148" s="77">
        <f t="shared" ca="1" si="50"/>
        <v>0</v>
      </c>
      <c r="I148" s="49">
        <v>260</v>
      </c>
      <c r="J148" s="49">
        <v>200</v>
      </c>
      <c r="K148" s="45">
        <v>200</v>
      </c>
      <c r="L148" s="45">
        <v>160</v>
      </c>
      <c r="M148" s="45">
        <v>180</v>
      </c>
      <c r="N148" s="45">
        <v>70</v>
      </c>
      <c r="O148" s="45">
        <v>250</v>
      </c>
      <c r="P148" s="45">
        <v>320</v>
      </c>
      <c r="Q148" s="45">
        <v>150</v>
      </c>
      <c r="R148" s="45">
        <v>50</v>
      </c>
      <c r="S148" s="45">
        <v>50</v>
      </c>
      <c r="T148" s="45">
        <v>0</v>
      </c>
      <c r="U148" s="45">
        <v>0</v>
      </c>
      <c r="V148" s="72">
        <f t="shared" si="51"/>
        <v>0</v>
      </c>
    </row>
    <row r="149" spans="1:22" s="13" customFormat="1" ht="56.25" x14ac:dyDescent="0.2">
      <c r="A149" s="65">
        <f t="shared" ca="1" si="48"/>
        <v>13205</v>
      </c>
      <c r="B149" s="32" t="s">
        <v>147</v>
      </c>
      <c r="C149" s="46" t="s">
        <v>23</v>
      </c>
      <c r="D149" s="46" t="s">
        <v>23</v>
      </c>
      <c r="E149" s="75" t="s">
        <v>7</v>
      </c>
      <c r="F149" s="43">
        <f t="shared" ca="1" si="49"/>
        <v>3</v>
      </c>
      <c r="G149" s="44"/>
      <c r="H149" s="77">
        <f t="shared" ca="1" si="50"/>
        <v>0</v>
      </c>
      <c r="I149" s="49">
        <v>3</v>
      </c>
      <c r="J149" s="45">
        <v>8</v>
      </c>
      <c r="K149" s="45">
        <v>2</v>
      </c>
      <c r="L149" s="45">
        <v>3</v>
      </c>
      <c r="M149" s="45">
        <v>7</v>
      </c>
      <c r="N149" s="45">
        <v>1</v>
      </c>
      <c r="O149" s="45">
        <v>4</v>
      </c>
      <c r="P149" s="45">
        <v>3</v>
      </c>
      <c r="Q149" s="45">
        <v>3</v>
      </c>
      <c r="R149" s="45">
        <v>3</v>
      </c>
      <c r="S149" s="45">
        <v>2</v>
      </c>
      <c r="T149" s="45">
        <v>0</v>
      </c>
      <c r="U149" s="45">
        <v>0</v>
      </c>
      <c r="V149" s="72">
        <f t="shared" si="51"/>
        <v>0</v>
      </c>
    </row>
    <row r="150" spans="1:22" s="16" customFormat="1" ht="123.75" x14ac:dyDescent="0.2">
      <c r="A150" s="65">
        <f t="shared" ca="1" si="48"/>
        <v>13206</v>
      </c>
      <c r="B150" s="32" t="s">
        <v>127</v>
      </c>
      <c r="C150" s="46" t="s">
        <v>23</v>
      </c>
      <c r="D150" s="46" t="s">
        <v>23</v>
      </c>
      <c r="E150" s="75" t="s">
        <v>7</v>
      </c>
      <c r="F150" s="43">
        <f t="shared" ca="1" si="49"/>
        <v>1</v>
      </c>
      <c r="G150" s="44"/>
      <c r="H150" s="77">
        <f t="shared" ref="H150" ca="1" si="52">F150*G150</f>
        <v>0</v>
      </c>
      <c r="I150" s="49">
        <v>1</v>
      </c>
      <c r="J150" s="45">
        <v>1</v>
      </c>
      <c r="K150" s="45">
        <v>1</v>
      </c>
      <c r="L150" s="45">
        <v>1</v>
      </c>
      <c r="M150" s="45">
        <v>1</v>
      </c>
      <c r="N150" s="45">
        <v>1</v>
      </c>
      <c r="O150" s="45">
        <v>1</v>
      </c>
      <c r="P150" s="45">
        <v>1</v>
      </c>
      <c r="Q150" s="45">
        <v>0</v>
      </c>
      <c r="R150" s="45">
        <v>1</v>
      </c>
      <c r="S150" s="45">
        <v>1</v>
      </c>
      <c r="T150" s="45">
        <v>0</v>
      </c>
      <c r="U150" s="45">
        <v>0</v>
      </c>
      <c r="V150" s="72">
        <f t="shared" si="51"/>
        <v>0</v>
      </c>
    </row>
    <row r="151" spans="1:22" s="16" customFormat="1" ht="90" x14ac:dyDescent="0.2">
      <c r="A151" s="65">
        <f t="shared" ca="1" si="48"/>
        <v>13207</v>
      </c>
      <c r="B151" s="32" t="s">
        <v>179</v>
      </c>
      <c r="C151" s="46" t="s">
        <v>23</v>
      </c>
      <c r="D151" s="46" t="s">
        <v>23</v>
      </c>
      <c r="E151" s="75" t="s">
        <v>7</v>
      </c>
      <c r="F151" s="43">
        <f t="shared" ca="1" si="49"/>
        <v>2</v>
      </c>
      <c r="G151" s="44"/>
      <c r="H151" s="77">
        <f t="shared" ca="1" si="50"/>
        <v>0</v>
      </c>
      <c r="I151" s="49">
        <v>2</v>
      </c>
      <c r="J151" s="45">
        <v>0</v>
      </c>
      <c r="K151" s="45">
        <v>0</v>
      </c>
      <c r="L151" s="45">
        <v>0</v>
      </c>
      <c r="M151" s="45">
        <v>2</v>
      </c>
      <c r="N151" s="45">
        <v>1</v>
      </c>
      <c r="O151" s="45">
        <v>1</v>
      </c>
      <c r="P151" s="45">
        <v>1</v>
      </c>
      <c r="Q151" s="45">
        <v>2</v>
      </c>
      <c r="R151" s="45">
        <v>3</v>
      </c>
      <c r="S151" s="45">
        <v>0</v>
      </c>
      <c r="T151" s="45">
        <v>0</v>
      </c>
      <c r="U151" s="45">
        <v>0</v>
      </c>
      <c r="V151" s="72">
        <f t="shared" si="51"/>
        <v>0</v>
      </c>
    </row>
    <row r="152" spans="1:22" s="15" customFormat="1" ht="22.5" x14ac:dyDescent="0.2">
      <c r="A152" s="65">
        <f t="shared" ca="1" si="48"/>
        <v>13208</v>
      </c>
      <c r="B152" s="32" t="s">
        <v>66</v>
      </c>
      <c r="C152" s="46" t="s">
        <v>23</v>
      </c>
      <c r="D152" s="46" t="s">
        <v>23</v>
      </c>
      <c r="E152" s="75" t="s">
        <v>8</v>
      </c>
      <c r="F152" s="43">
        <f t="shared" ca="1" si="49"/>
        <v>1</v>
      </c>
      <c r="G152" s="44"/>
      <c r="H152" s="77">
        <f t="shared" ca="1" si="50"/>
        <v>0</v>
      </c>
      <c r="I152" s="49">
        <v>1</v>
      </c>
      <c r="J152" s="49">
        <v>1</v>
      </c>
      <c r="K152" s="49">
        <v>1</v>
      </c>
      <c r="L152" s="49">
        <v>1</v>
      </c>
      <c r="M152" s="49">
        <v>1</v>
      </c>
      <c r="N152" s="49">
        <v>1</v>
      </c>
      <c r="O152" s="49">
        <v>1</v>
      </c>
      <c r="P152" s="49">
        <v>1</v>
      </c>
      <c r="Q152" s="49">
        <v>1</v>
      </c>
      <c r="R152" s="49">
        <v>1</v>
      </c>
      <c r="S152" s="49">
        <v>1</v>
      </c>
      <c r="T152" s="45">
        <v>0</v>
      </c>
      <c r="U152" s="45">
        <v>0</v>
      </c>
      <c r="V152" s="72">
        <f t="shared" si="51"/>
        <v>0</v>
      </c>
    </row>
    <row r="153" spans="1:22" s="15" customFormat="1" ht="67.5" x14ac:dyDescent="0.2">
      <c r="A153" s="65">
        <f t="shared" ca="1" si="48"/>
        <v>13209</v>
      </c>
      <c r="B153" s="32" t="s">
        <v>150</v>
      </c>
      <c r="C153" s="46" t="s">
        <v>23</v>
      </c>
      <c r="D153" s="46" t="s">
        <v>23</v>
      </c>
      <c r="E153" s="75" t="s">
        <v>8</v>
      </c>
      <c r="F153" s="43">
        <f t="shared" ca="1" si="49"/>
        <v>1</v>
      </c>
      <c r="G153" s="44"/>
      <c r="H153" s="77">
        <f t="shared" ca="1" si="50"/>
        <v>0</v>
      </c>
      <c r="I153" s="49">
        <v>1</v>
      </c>
      <c r="J153" s="49">
        <v>1</v>
      </c>
      <c r="K153" s="49">
        <v>1</v>
      </c>
      <c r="L153" s="49">
        <v>1</v>
      </c>
      <c r="M153" s="49">
        <v>1</v>
      </c>
      <c r="N153" s="49">
        <v>1</v>
      </c>
      <c r="O153" s="49">
        <v>1</v>
      </c>
      <c r="P153" s="49">
        <v>1</v>
      </c>
      <c r="Q153" s="49">
        <v>1</v>
      </c>
      <c r="R153" s="49">
        <v>1</v>
      </c>
      <c r="S153" s="49">
        <v>1</v>
      </c>
      <c r="T153" s="45">
        <v>0</v>
      </c>
      <c r="U153" s="45">
        <v>0</v>
      </c>
      <c r="V153" s="72">
        <f t="shared" si="51"/>
        <v>0</v>
      </c>
    </row>
    <row r="154" spans="1:22" s="15" customFormat="1" ht="22.5" x14ac:dyDescent="0.2">
      <c r="A154" s="65">
        <f t="shared" ca="1" si="48"/>
        <v>13210</v>
      </c>
      <c r="B154" s="32" t="s">
        <v>67</v>
      </c>
      <c r="C154" s="46" t="s">
        <v>23</v>
      </c>
      <c r="D154" s="46" t="s">
        <v>23</v>
      </c>
      <c r="E154" s="75" t="s">
        <v>8</v>
      </c>
      <c r="F154" s="43">
        <f t="shared" ca="1" si="49"/>
        <v>1</v>
      </c>
      <c r="G154" s="44"/>
      <c r="H154" s="77">
        <f t="shared" ca="1" si="50"/>
        <v>0</v>
      </c>
      <c r="I154" s="49">
        <v>1</v>
      </c>
      <c r="J154" s="49">
        <v>1</v>
      </c>
      <c r="K154" s="49">
        <v>1</v>
      </c>
      <c r="L154" s="49">
        <v>1</v>
      </c>
      <c r="M154" s="49">
        <v>1</v>
      </c>
      <c r="N154" s="49">
        <v>1</v>
      </c>
      <c r="O154" s="49">
        <v>1</v>
      </c>
      <c r="P154" s="49">
        <v>1</v>
      </c>
      <c r="Q154" s="49">
        <v>1</v>
      </c>
      <c r="R154" s="49">
        <v>1</v>
      </c>
      <c r="S154" s="49">
        <v>1</v>
      </c>
      <c r="T154" s="45">
        <v>1</v>
      </c>
      <c r="U154" s="45">
        <v>0</v>
      </c>
      <c r="V154" s="72">
        <f t="shared" si="51"/>
        <v>0</v>
      </c>
    </row>
    <row r="155" spans="1:22" x14ac:dyDescent="0.2">
      <c r="A155" s="120"/>
      <c r="B155" s="121"/>
      <c r="C155" s="121"/>
      <c r="D155" s="121"/>
      <c r="E155" s="121"/>
      <c r="F155" s="122" t="str">
        <f>"Ukupno "&amp;LOWER(B137)&amp;" - "&amp;LOWER(B144)&amp;":"</f>
        <v>Ukupno zajedničke usluge - građevinske usluge:</v>
      </c>
      <c r="G155" s="160">
        <f ca="1">SUM(H145:H154)</f>
        <v>0</v>
      </c>
      <c r="H155" s="160"/>
      <c r="I155" s="49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37"/>
    </row>
    <row r="156" spans="1:22" s="24" customFormat="1" x14ac:dyDescent="0.2">
      <c r="A156" s="65"/>
      <c r="B156" s="29"/>
      <c r="C156" s="28"/>
      <c r="D156" s="28"/>
      <c r="E156" s="28"/>
      <c r="F156" s="28"/>
      <c r="G156" s="33"/>
      <c r="H156" s="64"/>
      <c r="I156" s="49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72"/>
    </row>
    <row r="157" spans="1:22" ht="23.25" customHeight="1" x14ac:dyDescent="0.2">
      <c r="A157" s="120"/>
      <c r="B157" s="121"/>
      <c r="C157" s="121"/>
      <c r="D157" s="121"/>
      <c r="E157" s="121"/>
      <c r="F157" s="129" t="s">
        <v>12</v>
      </c>
      <c r="G157" s="158">
        <f ca="1">SUMIF(F5:F155,"*ukupno*",G5:G155)</f>
        <v>0</v>
      </c>
      <c r="H157" s="159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88">
        <f ca="1">SUM(V8:V154)</f>
        <v>0</v>
      </c>
    </row>
    <row r="158" spans="1:22" x14ac:dyDescent="0.2">
      <c r="A158" s="128"/>
      <c r="B158" s="128"/>
      <c r="C158" s="128"/>
      <c r="D158" s="128"/>
      <c r="E158" s="128"/>
      <c r="F158" s="128"/>
      <c r="G158" s="128"/>
      <c r="H158" s="128"/>
      <c r="I158" s="12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2" x14ac:dyDescent="0.2">
      <c r="A159" s="37"/>
      <c r="B159" s="37"/>
      <c r="C159" s="37"/>
      <c r="D159" s="37"/>
      <c r="E159" s="37"/>
      <c r="F159" s="37"/>
      <c r="G159" s="37"/>
      <c r="H159" s="37"/>
    </row>
    <row r="160" spans="1:22" x14ac:dyDescent="0.2">
      <c r="A160" s="37"/>
      <c r="B160" s="37"/>
      <c r="C160" s="37"/>
      <c r="D160" s="37"/>
      <c r="E160" s="37"/>
      <c r="F160" s="37"/>
      <c r="G160" s="37"/>
      <c r="H160" s="37"/>
    </row>
    <row r="161" spans="1:8" x14ac:dyDescent="0.2">
      <c r="A161" s="37"/>
      <c r="B161" s="37"/>
      <c r="C161" s="37"/>
      <c r="D161" s="37"/>
      <c r="E161" s="37"/>
      <c r="F161" s="37"/>
      <c r="G161" s="37"/>
      <c r="H161" s="37"/>
    </row>
    <row r="162" spans="1:8" x14ac:dyDescent="0.2">
      <c r="A162" s="37"/>
      <c r="B162" s="37"/>
      <c r="C162" s="37"/>
      <c r="D162" s="37"/>
      <c r="E162" s="37"/>
      <c r="F162" s="37"/>
      <c r="G162" s="37"/>
      <c r="H162" s="37"/>
    </row>
    <row r="163" spans="1:8" x14ac:dyDescent="0.2">
      <c r="A163" s="37"/>
      <c r="B163" s="37"/>
      <c r="C163" s="37"/>
      <c r="D163" s="37"/>
      <c r="E163" s="37"/>
      <c r="F163" s="37"/>
      <c r="G163" s="37"/>
      <c r="H163" s="37"/>
    </row>
    <row r="164" spans="1:8" x14ac:dyDescent="0.2">
      <c r="A164" s="37"/>
      <c r="B164" s="37"/>
      <c r="C164" s="37"/>
      <c r="D164" s="37"/>
      <c r="E164" s="37"/>
      <c r="F164" s="37"/>
      <c r="G164" s="37"/>
      <c r="H164" s="37"/>
    </row>
    <row r="165" spans="1:8" x14ac:dyDescent="0.2">
      <c r="A165" s="37"/>
      <c r="B165" s="37"/>
      <c r="C165" s="37"/>
      <c r="D165" s="37"/>
      <c r="E165" s="37"/>
      <c r="F165" s="37"/>
      <c r="G165" s="37"/>
      <c r="H165" s="37"/>
    </row>
    <row r="166" spans="1:8" x14ac:dyDescent="0.2">
      <c r="A166" s="37"/>
      <c r="B166" s="37"/>
      <c r="C166" s="37"/>
      <c r="D166" s="37"/>
      <c r="E166" s="37"/>
      <c r="F166" s="37"/>
      <c r="G166" s="37"/>
      <c r="H166" s="37"/>
    </row>
    <row r="167" spans="1:8" x14ac:dyDescent="0.2">
      <c r="A167" s="37"/>
      <c r="B167" s="37"/>
      <c r="C167" s="37"/>
      <c r="D167" s="37"/>
      <c r="E167" s="37"/>
      <c r="F167" s="37"/>
      <c r="G167" s="37"/>
      <c r="H167" s="37"/>
    </row>
    <row r="168" spans="1:8" x14ac:dyDescent="0.2">
      <c r="A168" s="37"/>
      <c r="B168" s="37"/>
      <c r="C168" s="37"/>
      <c r="D168" s="37"/>
      <c r="E168" s="37"/>
      <c r="F168" s="37"/>
      <c r="G168" s="37"/>
      <c r="H168" s="37"/>
    </row>
    <row r="169" spans="1:8" x14ac:dyDescent="0.2">
      <c r="A169" s="37"/>
      <c r="B169" s="37"/>
      <c r="C169" s="37"/>
      <c r="D169" s="37"/>
      <c r="E169" s="37"/>
      <c r="F169" s="37"/>
      <c r="G169" s="37"/>
      <c r="H169" s="37"/>
    </row>
    <row r="170" spans="1:8" x14ac:dyDescent="0.2">
      <c r="A170" s="37"/>
      <c r="B170" s="37"/>
      <c r="C170" s="37"/>
      <c r="D170" s="37"/>
      <c r="E170" s="37"/>
      <c r="F170" s="37"/>
      <c r="G170" s="37"/>
      <c r="H170" s="37"/>
    </row>
    <row r="171" spans="1:8" x14ac:dyDescent="0.2">
      <c r="A171" s="37"/>
      <c r="B171" s="37"/>
      <c r="C171" s="37"/>
      <c r="D171" s="37"/>
      <c r="E171" s="37"/>
      <c r="F171" s="37"/>
      <c r="G171" s="37"/>
      <c r="H171" s="37"/>
    </row>
    <row r="172" spans="1:8" x14ac:dyDescent="0.2">
      <c r="A172" s="37"/>
      <c r="B172" s="37"/>
      <c r="C172" s="37"/>
      <c r="D172" s="37"/>
      <c r="E172" s="37"/>
      <c r="F172" s="37"/>
      <c r="G172" s="37"/>
      <c r="H172" s="37"/>
    </row>
    <row r="173" spans="1:8" x14ac:dyDescent="0.2">
      <c r="A173" s="37"/>
      <c r="B173" s="37"/>
      <c r="C173" s="37"/>
      <c r="D173" s="37"/>
      <c r="E173" s="37"/>
      <c r="F173" s="37"/>
      <c r="G173" s="37"/>
      <c r="H173" s="37"/>
    </row>
    <row r="174" spans="1:8" x14ac:dyDescent="0.2">
      <c r="A174" s="37"/>
      <c r="B174" s="37"/>
      <c r="C174" s="37"/>
      <c r="D174" s="37"/>
      <c r="E174" s="37"/>
      <c r="F174" s="37"/>
      <c r="G174" s="37"/>
      <c r="H174" s="37"/>
    </row>
    <row r="175" spans="1:8" x14ac:dyDescent="0.2">
      <c r="A175" s="37"/>
      <c r="B175" s="37"/>
      <c r="C175" s="37"/>
      <c r="D175" s="37"/>
      <c r="E175" s="37"/>
      <c r="F175" s="37"/>
      <c r="G175" s="37"/>
      <c r="H175" s="37"/>
    </row>
    <row r="176" spans="1:8" x14ac:dyDescent="0.2">
      <c r="A176" s="37"/>
      <c r="B176" s="37"/>
      <c r="C176" s="37"/>
      <c r="D176" s="37"/>
      <c r="E176" s="37"/>
      <c r="F176" s="37"/>
      <c r="G176" s="37"/>
      <c r="H176" s="37"/>
    </row>
    <row r="177" spans="1:8" x14ac:dyDescent="0.2">
      <c r="A177" s="37"/>
      <c r="B177" s="37"/>
      <c r="C177" s="37"/>
      <c r="D177" s="37"/>
      <c r="E177" s="37"/>
      <c r="F177" s="37"/>
      <c r="G177" s="37"/>
      <c r="H177" s="37"/>
    </row>
    <row r="178" spans="1:8" x14ac:dyDescent="0.2">
      <c r="A178" s="37"/>
      <c r="B178" s="37"/>
      <c r="C178" s="37"/>
      <c r="D178" s="37"/>
      <c r="E178" s="37"/>
      <c r="F178" s="37"/>
      <c r="G178" s="37"/>
      <c r="H178" s="37"/>
    </row>
    <row r="179" spans="1:8" x14ac:dyDescent="0.2">
      <c r="A179" s="37"/>
      <c r="B179" s="37"/>
      <c r="C179" s="37"/>
      <c r="D179" s="37"/>
      <c r="E179" s="37"/>
      <c r="F179" s="37"/>
      <c r="G179" s="37"/>
      <c r="H179" s="37"/>
    </row>
    <row r="180" spans="1:8" x14ac:dyDescent="0.2">
      <c r="A180" s="37"/>
      <c r="B180" s="37"/>
      <c r="C180" s="37"/>
      <c r="D180" s="37"/>
      <c r="E180" s="37"/>
      <c r="F180" s="37"/>
      <c r="G180" s="37"/>
      <c r="H180" s="37"/>
    </row>
    <row r="181" spans="1:8" x14ac:dyDescent="0.2">
      <c r="A181" s="37"/>
      <c r="B181" s="37"/>
      <c r="C181" s="37"/>
      <c r="D181" s="37"/>
      <c r="E181" s="37"/>
      <c r="F181" s="37"/>
      <c r="G181" s="37"/>
      <c r="H181" s="37"/>
    </row>
    <row r="182" spans="1:8" x14ac:dyDescent="0.2">
      <c r="A182" s="37"/>
      <c r="B182" s="37"/>
      <c r="C182" s="37"/>
      <c r="D182" s="37"/>
      <c r="E182" s="37"/>
      <c r="F182" s="37"/>
      <c r="G182" s="37"/>
      <c r="H182" s="37"/>
    </row>
    <row r="183" spans="1:8" x14ac:dyDescent="0.2">
      <c r="A183" s="37"/>
      <c r="B183" s="37"/>
      <c r="C183" s="37"/>
      <c r="D183" s="37"/>
      <c r="E183" s="37"/>
      <c r="F183" s="37"/>
      <c r="G183" s="37"/>
      <c r="H183" s="37"/>
    </row>
    <row r="184" spans="1:8" x14ac:dyDescent="0.2">
      <c r="A184" s="37"/>
      <c r="B184" s="37"/>
      <c r="C184" s="37"/>
      <c r="D184" s="37"/>
      <c r="E184" s="37"/>
      <c r="F184" s="37"/>
      <c r="G184" s="37"/>
      <c r="H184" s="37"/>
    </row>
    <row r="185" spans="1:8" x14ac:dyDescent="0.2">
      <c r="A185" s="37"/>
      <c r="B185" s="37"/>
      <c r="C185" s="37"/>
      <c r="D185" s="37"/>
      <c r="E185" s="37"/>
      <c r="F185" s="37"/>
      <c r="G185" s="37"/>
      <c r="H185" s="37"/>
    </row>
    <row r="186" spans="1:8" x14ac:dyDescent="0.2">
      <c r="A186" s="37"/>
      <c r="B186" s="37"/>
      <c r="C186" s="37"/>
      <c r="D186" s="37"/>
      <c r="E186" s="37"/>
      <c r="F186" s="37"/>
      <c r="G186" s="37"/>
      <c r="H186" s="37"/>
    </row>
    <row r="187" spans="1:8" x14ac:dyDescent="0.2">
      <c r="A187" s="37"/>
      <c r="B187" s="37"/>
      <c r="C187" s="37"/>
      <c r="D187" s="37"/>
      <c r="E187" s="37"/>
      <c r="F187" s="37"/>
      <c r="G187" s="37"/>
      <c r="H187" s="37"/>
    </row>
    <row r="188" spans="1:8" x14ac:dyDescent="0.2">
      <c r="A188" s="37"/>
      <c r="B188" s="37"/>
      <c r="C188" s="37"/>
      <c r="D188" s="37"/>
      <c r="E188" s="37"/>
      <c r="F188" s="37"/>
      <c r="G188" s="37"/>
      <c r="H188" s="37"/>
    </row>
    <row r="189" spans="1:8" x14ac:dyDescent="0.2">
      <c r="A189" s="37"/>
      <c r="B189" s="37"/>
      <c r="C189" s="37"/>
      <c r="D189" s="37"/>
      <c r="E189" s="37"/>
      <c r="F189" s="37"/>
      <c r="G189" s="37"/>
      <c r="H189" s="37"/>
    </row>
    <row r="190" spans="1:8" x14ac:dyDescent="0.2">
      <c r="A190" s="37"/>
      <c r="B190" s="37"/>
      <c r="C190" s="37"/>
      <c r="D190" s="37"/>
      <c r="E190" s="37"/>
      <c r="F190" s="37"/>
      <c r="G190" s="37"/>
      <c r="H190" s="37"/>
    </row>
    <row r="191" spans="1:8" x14ac:dyDescent="0.2">
      <c r="A191" s="37"/>
      <c r="B191" s="37"/>
      <c r="C191" s="37"/>
      <c r="D191" s="37"/>
      <c r="E191" s="37"/>
      <c r="F191" s="37"/>
      <c r="G191" s="37"/>
      <c r="H191" s="37"/>
    </row>
    <row r="192" spans="1:8" x14ac:dyDescent="0.2">
      <c r="A192" s="37"/>
      <c r="B192" s="37"/>
      <c r="C192" s="37"/>
      <c r="D192" s="37"/>
      <c r="E192" s="37"/>
      <c r="F192" s="37"/>
      <c r="G192" s="37"/>
      <c r="H192" s="37"/>
    </row>
    <row r="193" spans="1:8" x14ac:dyDescent="0.2">
      <c r="A193" s="37"/>
      <c r="B193" s="37"/>
      <c r="C193" s="37"/>
      <c r="D193" s="37"/>
      <c r="E193" s="37"/>
      <c r="F193" s="37"/>
      <c r="G193" s="37"/>
      <c r="H193" s="37"/>
    </row>
    <row r="194" spans="1:8" x14ac:dyDescent="0.2">
      <c r="A194" s="37"/>
      <c r="B194" s="37"/>
      <c r="C194" s="37"/>
      <c r="D194" s="37"/>
      <c r="E194" s="37"/>
      <c r="F194" s="37"/>
      <c r="G194" s="37"/>
      <c r="H194" s="37"/>
    </row>
    <row r="195" spans="1:8" x14ac:dyDescent="0.2">
      <c r="A195" s="37"/>
      <c r="B195" s="37"/>
      <c r="C195" s="37"/>
      <c r="D195" s="37"/>
      <c r="E195" s="37"/>
      <c r="F195" s="37"/>
      <c r="G195" s="37"/>
      <c r="H195" s="37"/>
    </row>
    <row r="196" spans="1:8" x14ac:dyDescent="0.2">
      <c r="A196" s="37"/>
      <c r="B196" s="37"/>
      <c r="C196" s="37"/>
      <c r="D196" s="37"/>
      <c r="E196" s="37"/>
      <c r="F196" s="37"/>
      <c r="G196" s="37"/>
      <c r="H196" s="37"/>
    </row>
    <row r="197" spans="1:8" x14ac:dyDescent="0.2">
      <c r="A197" s="37"/>
      <c r="B197" s="37"/>
      <c r="C197" s="37"/>
      <c r="D197" s="37"/>
      <c r="E197" s="37"/>
      <c r="F197" s="37"/>
      <c r="G197" s="37"/>
      <c r="H197" s="37"/>
    </row>
    <row r="198" spans="1:8" x14ac:dyDescent="0.2">
      <c r="A198" s="37"/>
      <c r="B198" s="37"/>
      <c r="C198" s="37"/>
      <c r="D198" s="37"/>
      <c r="E198" s="37"/>
      <c r="F198" s="37"/>
      <c r="G198" s="37"/>
      <c r="H198" s="37"/>
    </row>
    <row r="199" spans="1:8" x14ac:dyDescent="0.2">
      <c r="A199" s="37"/>
      <c r="B199" s="37"/>
      <c r="C199" s="37"/>
      <c r="D199" s="37"/>
      <c r="E199" s="37"/>
      <c r="F199" s="37"/>
      <c r="G199" s="37"/>
      <c r="H199" s="37"/>
    </row>
    <row r="202" spans="1:8" x14ac:dyDescent="0.2">
      <c r="E202" s="37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mergeCells count="12">
    <mergeCell ref="A1:B2"/>
    <mergeCell ref="G53:H53"/>
    <mergeCell ref="G88:H88"/>
    <mergeCell ref="D1:H1"/>
    <mergeCell ref="D2:H2"/>
    <mergeCell ref="G75:H75"/>
    <mergeCell ref="G157:H157"/>
    <mergeCell ref="G115:H115"/>
    <mergeCell ref="G127:H127"/>
    <mergeCell ref="G135:H135"/>
    <mergeCell ref="G142:H142"/>
    <mergeCell ref="G155:H155"/>
  </mergeCells>
  <conditionalFormatting sqref="E95 E52:F52 E69:F74 F85 E31 E28:E29 F28:F31 E56:F63 E18:F23 E65:F67 F98:F112 F92:F96 F78:F83 E46:F50 E32:F43 E26:F27 E8:F16">
    <cfRule type="cellIs" dxfId="2279" priority="958" stopIfTrue="1" operator="equal">
      <formula>0</formula>
    </cfRule>
  </conditionalFormatting>
  <conditionalFormatting sqref="F52 F69:F74 F85 I121:S122 F118:F122 I27:I29 M27:M29 I69:I71 F151:F154 T68:U71 I123:K123 F56:F63 I18:U26 F18:F23 F65:F67 I123:I125 I118:T120 I124:T125 F145:F149 I137:U156 F130:F134 T121:T123 U118:U125 F98:F112 F92:F96 F78:F83 I72:U117 F46:F50 I46:U67 T42:U45 I31:I43 M31:M43 T27:T41 J31:L41 N31:N41 P31:P41 R31:S41 O31:O43 Q31:Q43 U31:U41 F26:F43 I8:U16 F8:F16 I126:U135">
    <cfRule type="cellIs" dxfId="2278" priority="957" stopIfTrue="1" operator="equal">
      <formula>""</formula>
    </cfRule>
  </conditionalFormatting>
  <conditionalFormatting sqref="A85 A151:A154 A51:A63 A65:A67 A144:A149 A137:A142 A129:A135 A98:A112 A88:A96 A69:A83 A18:A27 A5:A16 A115:A127">
    <cfRule type="expression" dxfId="2277" priority="942">
      <formula>AND(LEN(A5)=2,VALUE(broj_sheet)&lt;10)</formula>
    </cfRule>
  </conditionalFormatting>
  <conditionalFormatting sqref="A85 A151:A154 A51:A63 A65:A67 A144:A149 A137:A142 A129:A135 A98:A112 A88:A96 A69:A83 A18:A27 A5:A16 A115:A127">
    <cfRule type="expression" dxfId="2276" priority="945">
      <formula>AND(LEN(A5)=3,VALUE(broj_sheet)&gt;=10)</formula>
    </cfRule>
  </conditionalFormatting>
  <conditionalFormatting sqref="A85 A151:A154 A51:A63 A65:A67 A144:A149 A137:A142 A129:A135 A98:A112 A88:A96 A69:A83 A18:A27 A5:A16 A115:A127">
    <cfRule type="expression" dxfId="2275" priority="946">
      <formula>AND(LEN(A5)=4,VALUE(broj_sheet)&gt;=10)</formula>
    </cfRule>
  </conditionalFormatting>
  <conditionalFormatting sqref="A85 A151:A154 A51:A63 A65:A67 A144:A149 A137:A142 A129:A135 A98:A112 A88:A96 A69:A83 A18:A27 A5:A16 A115:A127">
    <cfRule type="expression" dxfId="2274" priority="943">
      <formula>AND(LEN(A5)=3,VALUE(broj_sheet)&lt;10)</formula>
    </cfRule>
  </conditionalFormatting>
  <conditionalFormatting sqref="A85 A151:A154 A51:A63 A65:A67 A144:A149 A137:A142 A129:A135 A98:A112 A88:A96 A69:A83 A18:A27 A5:A16 A115:A127">
    <cfRule type="expression" dxfId="2273" priority="944">
      <formula>AND(LEN(A5)=5,VALUE(broj_sheet)&lt;10)</formula>
    </cfRule>
  </conditionalFormatting>
  <conditionalFormatting sqref="A85 A151:A154 A51:A63 A65:A67 A144:A149 A137:A142 A129:A135 A98:A112 A88:A96 A69:A83 A18:A27 A5:A16 A115:A127">
    <cfRule type="expression" dxfId="2272" priority="948">
      <formula>AND(LEN(A5)=6,VALUE(broj_sheet)&gt;=10)</formula>
    </cfRule>
  </conditionalFormatting>
  <conditionalFormatting sqref="F52 F69:F74 F85 F56:F63 F18:F23 F65:F67 F98:F112 F92:F96 F78:F83 F46:F50 F26:F43 F8:F16">
    <cfRule type="cellIs" dxfId="2271" priority="917" operator="equal">
      <formula>"''"</formula>
    </cfRule>
  </conditionalFormatting>
  <conditionalFormatting sqref="F118:F122 F151:F154 F145:F149 F130:F134">
    <cfRule type="cellIs" dxfId="2270" priority="777" operator="equal">
      <formula>0</formula>
    </cfRule>
    <cfRule type="cellIs" dxfId="2269" priority="778" operator="equal">
      <formula>"''"</formula>
    </cfRule>
  </conditionalFormatting>
  <conditionalFormatting sqref="A89 A76 A116 A54:A55 A18:A27 A5:A16">
    <cfRule type="cellIs" dxfId="2268" priority="609" operator="equal">
      <formula>"."</formula>
    </cfRule>
  </conditionalFormatting>
  <conditionalFormatting sqref="A128">
    <cfRule type="expression" dxfId="2267" priority="535">
      <formula>AND(LEN(A128)=2,VALUE(broj_sheet)&lt;10)</formula>
    </cfRule>
  </conditionalFormatting>
  <conditionalFormatting sqref="A128">
    <cfRule type="expression" dxfId="2266" priority="538">
      <formula>AND(LEN(A128)=3,VALUE(broj_sheet)&gt;=10)</formula>
    </cfRule>
  </conditionalFormatting>
  <conditionalFormatting sqref="A128">
    <cfRule type="expression" dxfId="2265" priority="539">
      <formula>AND(LEN(A128)=4,VALUE(broj_sheet)&gt;=10)</formula>
    </cfRule>
  </conditionalFormatting>
  <conditionalFormatting sqref="A128">
    <cfRule type="expression" dxfId="2264" priority="536">
      <formula>AND(LEN(A128)=3,VALUE(broj_sheet)&lt;10)</formula>
    </cfRule>
  </conditionalFormatting>
  <conditionalFormatting sqref="A128">
    <cfRule type="expression" dxfId="2263" priority="537">
      <formula>AND(LEN(A128)=5,VALUE(broj_sheet)&lt;10)</formula>
    </cfRule>
  </conditionalFormatting>
  <conditionalFormatting sqref="A128">
    <cfRule type="expression" dxfId="2262" priority="540">
      <formula>AND(LEN(A128)=6,VALUE(broj_sheet)&gt;=10)</formula>
    </cfRule>
  </conditionalFormatting>
  <conditionalFormatting sqref="A128">
    <cfRule type="cellIs" dxfId="2261" priority="534" operator="equal">
      <formula>"."</formula>
    </cfRule>
  </conditionalFormatting>
  <conditionalFormatting sqref="A143">
    <cfRule type="expression" dxfId="2260" priority="521">
      <formula>AND(LEN(A143)=2,VALUE(broj_sheet)&lt;10)</formula>
    </cfRule>
  </conditionalFormatting>
  <conditionalFormatting sqref="A143">
    <cfRule type="expression" dxfId="2259" priority="524">
      <formula>AND(LEN(A143)=3,VALUE(broj_sheet)&gt;=10)</formula>
    </cfRule>
  </conditionalFormatting>
  <conditionalFormatting sqref="A143">
    <cfRule type="expression" dxfId="2258" priority="525">
      <formula>AND(LEN(A143)=4,VALUE(broj_sheet)&gt;=10)</formula>
    </cfRule>
  </conditionalFormatting>
  <conditionalFormatting sqref="A143">
    <cfRule type="expression" dxfId="2257" priority="522">
      <formula>AND(LEN(A143)=3,VALUE(broj_sheet)&lt;10)</formula>
    </cfRule>
  </conditionalFormatting>
  <conditionalFormatting sqref="A143">
    <cfRule type="expression" dxfId="2256" priority="523">
      <formula>AND(LEN(A143)=5,VALUE(broj_sheet)&lt;10)</formula>
    </cfRule>
  </conditionalFormatting>
  <conditionalFormatting sqref="A143">
    <cfRule type="expression" dxfId="2255" priority="526">
      <formula>AND(LEN(A143)=6,VALUE(broj_sheet)&gt;=10)</formula>
    </cfRule>
  </conditionalFormatting>
  <conditionalFormatting sqref="A143">
    <cfRule type="cellIs" dxfId="2254" priority="520" operator="equal">
      <formula>"."</formula>
    </cfRule>
  </conditionalFormatting>
  <conditionalFormatting sqref="F123:F126">
    <cfRule type="cellIs" dxfId="2253" priority="503" stopIfTrue="1" operator="equal">
      <formula>""</formula>
    </cfRule>
  </conditionalFormatting>
  <conditionalFormatting sqref="F123:F126">
    <cfRule type="cellIs" dxfId="2252" priority="501" operator="equal">
      <formula>0</formula>
    </cfRule>
    <cfRule type="cellIs" dxfId="2251" priority="502" operator="equal">
      <formula>"''"</formula>
    </cfRule>
  </conditionalFormatting>
  <conditionalFormatting sqref="F139:F140">
    <cfRule type="cellIs" dxfId="2250" priority="497" stopIfTrue="1" operator="equal">
      <formula>""</formula>
    </cfRule>
  </conditionalFormatting>
  <conditionalFormatting sqref="F139:F140">
    <cfRule type="cellIs" dxfId="2249" priority="495" operator="equal">
      <formula>0</formula>
    </cfRule>
    <cfRule type="cellIs" dxfId="2248" priority="496" operator="equal">
      <formula>"''"</formula>
    </cfRule>
  </conditionalFormatting>
  <conditionalFormatting sqref="A42">
    <cfRule type="expression" dxfId="2247" priority="380">
      <formula>AND(LEN(A42)=2,VALUE(broj_sheet)&lt;10)</formula>
    </cfRule>
  </conditionalFormatting>
  <conditionalFormatting sqref="A42">
    <cfRule type="expression" dxfId="2246" priority="383">
      <formula>AND(LEN(A42)=3,VALUE(broj_sheet)&gt;=10)</formula>
    </cfRule>
  </conditionalFormatting>
  <conditionalFormatting sqref="A42">
    <cfRule type="expression" dxfId="2245" priority="384">
      <formula>AND(LEN(A42)=4,VALUE(broj_sheet)&gt;=10)</formula>
    </cfRule>
  </conditionalFormatting>
  <conditionalFormatting sqref="A42">
    <cfRule type="expression" dxfId="2244" priority="381">
      <formula>AND(LEN(A42)=3,VALUE(broj_sheet)&lt;10)</formula>
    </cfRule>
  </conditionalFormatting>
  <conditionalFormatting sqref="A42">
    <cfRule type="expression" dxfId="2243" priority="382">
      <formula>AND(LEN(A42)=5,VALUE(broj_sheet)&lt;10)</formula>
    </cfRule>
  </conditionalFormatting>
  <conditionalFormatting sqref="A42">
    <cfRule type="expression" dxfId="2242" priority="385">
      <formula>AND(LEN(A42)=6,VALUE(broj_sheet)&gt;=10)</formula>
    </cfRule>
  </conditionalFormatting>
  <conditionalFormatting sqref="A42">
    <cfRule type="cellIs" dxfId="2241" priority="378" operator="equal">
      <formula>"."</formula>
    </cfRule>
  </conditionalFormatting>
  <conditionalFormatting sqref="E24:F24">
    <cfRule type="cellIs" dxfId="2240" priority="371" stopIfTrue="1" operator="equal">
      <formula>0</formula>
    </cfRule>
  </conditionalFormatting>
  <conditionalFormatting sqref="F24">
    <cfRule type="cellIs" dxfId="2239" priority="370" stopIfTrue="1" operator="equal">
      <formula>""</formula>
    </cfRule>
  </conditionalFormatting>
  <conditionalFormatting sqref="F24">
    <cfRule type="cellIs" dxfId="2238" priority="369" operator="equal">
      <formula>"''"</formula>
    </cfRule>
  </conditionalFormatting>
  <conditionalFormatting sqref="E51:F51">
    <cfRule type="cellIs" dxfId="2237" priority="333" stopIfTrue="1" operator="equal">
      <formula>0</formula>
    </cfRule>
  </conditionalFormatting>
  <conditionalFormatting sqref="F51">
    <cfRule type="cellIs" dxfId="2236" priority="332" stopIfTrue="1" operator="equal">
      <formula>""</formula>
    </cfRule>
  </conditionalFormatting>
  <conditionalFormatting sqref="F51">
    <cfRule type="cellIs" dxfId="2235" priority="331" operator="equal">
      <formula>"''"</formula>
    </cfRule>
  </conditionalFormatting>
  <conditionalFormatting sqref="A156">
    <cfRule type="expression" dxfId="2234" priority="322">
      <formula>AND(LEN(A156)=2,VALUE(broj_sheet)&lt;10)</formula>
    </cfRule>
  </conditionalFormatting>
  <conditionalFormatting sqref="A156">
    <cfRule type="expression" dxfId="2233" priority="325">
      <formula>AND(LEN(A156)=3,VALUE(broj_sheet)&gt;=10)</formula>
    </cfRule>
  </conditionalFormatting>
  <conditionalFormatting sqref="A156">
    <cfRule type="expression" dxfId="2232" priority="326">
      <formula>AND(LEN(A156)=4,VALUE(broj_sheet)&gt;=10)</formula>
    </cfRule>
  </conditionalFormatting>
  <conditionalFormatting sqref="A156">
    <cfRule type="expression" dxfId="2231" priority="323">
      <formula>AND(LEN(A156)=3,VALUE(broj_sheet)&lt;10)</formula>
    </cfRule>
  </conditionalFormatting>
  <conditionalFormatting sqref="A156">
    <cfRule type="expression" dxfId="2230" priority="324">
      <formula>AND(LEN(A156)=5,VALUE(broj_sheet)&lt;10)</formula>
    </cfRule>
  </conditionalFormatting>
  <conditionalFormatting sqref="A156">
    <cfRule type="expression" dxfId="2229" priority="327">
      <formula>AND(LEN(A156)=6,VALUE(broj_sheet)&gt;=10)</formula>
    </cfRule>
  </conditionalFormatting>
  <conditionalFormatting sqref="A156">
    <cfRule type="cellIs" dxfId="2228" priority="321" operator="equal">
      <formula>"."</formula>
    </cfRule>
  </conditionalFormatting>
  <conditionalFormatting sqref="F141">
    <cfRule type="cellIs" dxfId="2227" priority="303" stopIfTrue="1" operator="equal">
      <formula>""</formula>
    </cfRule>
  </conditionalFormatting>
  <conditionalFormatting sqref="F141">
    <cfRule type="cellIs" dxfId="2226" priority="301" operator="equal">
      <formula>0</formula>
    </cfRule>
    <cfRule type="cellIs" dxfId="2225" priority="302" operator="equal">
      <formula>"''"</formula>
    </cfRule>
  </conditionalFormatting>
  <conditionalFormatting sqref="E64:F64">
    <cfRule type="cellIs" dxfId="2224" priority="297" stopIfTrue="1" operator="equal">
      <formula>0</formula>
    </cfRule>
  </conditionalFormatting>
  <conditionalFormatting sqref="F64">
    <cfRule type="cellIs" dxfId="2223" priority="296" stopIfTrue="1" operator="equal">
      <formula>""</formula>
    </cfRule>
  </conditionalFormatting>
  <conditionalFormatting sqref="A64">
    <cfRule type="expression" dxfId="2222" priority="290">
      <formula>AND(LEN(A64)=2,VALUE(broj_sheet)&lt;10)</formula>
    </cfRule>
  </conditionalFormatting>
  <conditionalFormatting sqref="A64">
    <cfRule type="expression" dxfId="2221" priority="293">
      <formula>AND(LEN(A64)=3,VALUE(broj_sheet)&gt;=10)</formula>
    </cfRule>
  </conditionalFormatting>
  <conditionalFormatting sqref="A64">
    <cfRule type="expression" dxfId="2220" priority="294">
      <formula>AND(LEN(A64)=4,VALUE(broj_sheet)&gt;=10)</formula>
    </cfRule>
  </conditionalFormatting>
  <conditionalFormatting sqref="A64">
    <cfRule type="expression" dxfId="2219" priority="291">
      <formula>AND(LEN(A64)=3,VALUE(broj_sheet)&lt;10)</formula>
    </cfRule>
  </conditionalFormatting>
  <conditionalFormatting sqref="A64">
    <cfRule type="expression" dxfId="2218" priority="292">
      <formula>AND(LEN(A64)=5,VALUE(broj_sheet)&lt;10)</formula>
    </cfRule>
  </conditionalFormatting>
  <conditionalFormatting sqref="A64">
    <cfRule type="expression" dxfId="2217" priority="295">
      <formula>AND(LEN(A64)=6,VALUE(broj_sheet)&gt;=10)</formula>
    </cfRule>
  </conditionalFormatting>
  <conditionalFormatting sqref="F64">
    <cfRule type="cellIs" dxfId="2216" priority="289" operator="equal">
      <formula>"''"</formula>
    </cfRule>
  </conditionalFormatting>
  <conditionalFormatting sqref="E68:F68">
    <cfRule type="cellIs" dxfId="2215" priority="288" stopIfTrue="1" operator="equal">
      <formula>0</formula>
    </cfRule>
  </conditionalFormatting>
  <conditionalFormatting sqref="F68 I68">
    <cfRule type="cellIs" dxfId="2214" priority="287" stopIfTrue="1" operator="equal">
      <formula>""</formula>
    </cfRule>
  </conditionalFormatting>
  <conditionalFormatting sqref="A68">
    <cfRule type="expression" dxfId="2213" priority="281">
      <formula>AND(LEN(A68)=2,VALUE(broj_sheet)&lt;10)</formula>
    </cfRule>
  </conditionalFormatting>
  <conditionalFormatting sqref="A68">
    <cfRule type="expression" dxfId="2212" priority="284">
      <formula>AND(LEN(A68)=3,VALUE(broj_sheet)&gt;=10)</formula>
    </cfRule>
  </conditionalFormatting>
  <conditionalFormatting sqref="A68">
    <cfRule type="expression" dxfId="2211" priority="285">
      <formula>AND(LEN(A68)=4,VALUE(broj_sheet)&gt;=10)</formula>
    </cfRule>
  </conditionalFormatting>
  <conditionalFormatting sqref="A68">
    <cfRule type="expression" dxfId="2210" priority="282">
      <formula>AND(LEN(A68)=3,VALUE(broj_sheet)&lt;10)</formula>
    </cfRule>
  </conditionalFormatting>
  <conditionalFormatting sqref="A68">
    <cfRule type="expression" dxfId="2209" priority="283">
      <formula>AND(LEN(A68)=5,VALUE(broj_sheet)&lt;10)</formula>
    </cfRule>
  </conditionalFormatting>
  <conditionalFormatting sqref="A68">
    <cfRule type="expression" dxfId="2208" priority="286">
      <formula>AND(LEN(A68)=6,VALUE(broj_sheet)&gt;=10)</formula>
    </cfRule>
  </conditionalFormatting>
  <conditionalFormatting sqref="F68">
    <cfRule type="cellIs" dxfId="2207" priority="280" operator="equal">
      <formula>"''"</formula>
    </cfRule>
  </conditionalFormatting>
  <conditionalFormatting sqref="F84">
    <cfRule type="cellIs" dxfId="2206" priority="279" stopIfTrue="1" operator="equal">
      <formula>0</formula>
    </cfRule>
  </conditionalFormatting>
  <conditionalFormatting sqref="F84">
    <cfRule type="cellIs" dxfId="2205" priority="278" stopIfTrue="1" operator="equal">
      <formula>""</formula>
    </cfRule>
  </conditionalFormatting>
  <conditionalFormatting sqref="A84">
    <cfRule type="expression" dxfId="2204" priority="272">
      <formula>AND(LEN(A84)=2,VALUE(broj_sheet)&lt;10)</formula>
    </cfRule>
  </conditionalFormatting>
  <conditionalFormatting sqref="A84">
    <cfRule type="expression" dxfId="2203" priority="275">
      <formula>AND(LEN(A84)=3,VALUE(broj_sheet)&gt;=10)</formula>
    </cfRule>
  </conditionalFormatting>
  <conditionalFormatting sqref="A84">
    <cfRule type="expression" dxfId="2202" priority="276">
      <formula>AND(LEN(A84)=4,VALUE(broj_sheet)&gt;=10)</formula>
    </cfRule>
  </conditionalFormatting>
  <conditionalFormatting sqref="A84">
    <cfRule type="expression" dxfId="2201" priority="273">
      <formula>AND(LEN(A84)=3,VALUE(broj_sheet)&lt;10)</formula>
    </cfRule>
  </conditionalFormatting>
  <conditionalFormatting sqref="A84">
    <cfRule type="expression" dxfId="2200" priority="274">
      <formula>AND(LEN(A84)=5,VALUE(broj_sheet)&lt;10)</formula>
    </cfRule>
  </conditionalFormatting>
  <conditionalFormatting sqref="A84">
    <cfRule type="expression" dxfId="2199" priority="277">
      <formula>AND(LEN(A84)=6,VALUE(broj_sheet)&gt;=10)</formula>
    </cfRule>
  </conditionalFormatting>
  <conditionalFormatting sqref="F84">
    <cfRule type="cellIs" dxfId="2198" priority="271" operator="equal">
      <formula>"''"</formula>
    </cfRule>
  </conditionalFormatting>
  <conditionalFormatting sqref="F86:F87">
    <cfRule type="cellIs" dxfId="2197" priority="270" stopIfTrue="1" operator="equal">
      <formula>0</formula>
    </cfRule>
  </conditionalFormatting>
  <conditionalFormatting sqref="F86:F87">
    <cfRule type="cellIs" dxfId="2196" priority="269" stopIfTrue="1" operator="equal">
      <formula>""</formula>
    </cfRule>
  </conditionalFormatting>
  <conditionalFormatting sqref="A86:A87">
    <cfRule type="expression" dxfId="2195" priority="263">
      <formula>AND(LEN(A86)=2,VALUE(broj_sheet)&lt;10)</formula>
    </cfRule>
  </conditionalFormatting>
  <conditionalFormatting sqref="A86:A87">
    <cfRule type="expression" dxfId="2194" priority="266">
      <formula>AND(LEN(A86)=3,VALUE(broj_sheet)&gt;=10)</formula>
    </cfRule>
  </conditionalFormatting>
  <conditionalFormatting sqref="A86:A87">
    <cfRule type="expression" dxfId="2193" priority="267">
      <formula>AND(LEN(A86)=4,VALUE(broj_sheet)&gt;=10)</formula>
    </cfRule>
  </conditionalFormatting>
  <conditionalFormatting sqref="A86:A87">
    <cfRule type="expression" dxfId="2192" priority="264">
      <formula>AND(LEN(A86)=3,VALUE(broj_sheet)&lt;10)</formula>
    </cfRule>
  </conditionalFormatting>
  <conditionalFormatting sqref="A86:A87">
    <cfRule type="expression" dxfId="2191" priority="265">
      <formula>AND(LEN(A86)=5,VALUE(broj_sheet)&lt;10)</formula>
    </cfRule>
  </conditionalFormatting>
  <conditionalFormatting sqref="A86:A87">
    <cfRule type="expression" dxfId="2190" priority="268">
      <formula>AND(LEN(A86)=6,VALUE(broj_sheet)&gt;=10)</formula>
    </cfRule>
  </conditionalFormatting>
  <conditionalFormatting sqref="F86:F87">
    <cfRule type="cellIs" dxfId="2189" priority="262" operator="equal">
      <formula>"''"</formula>
    </cfRule>
  </conditionalFormatting>
  <conditionalFormatting sqref="E25:F25">
    <cfRule type="cellIs" dxfId="2188" priority="257" stopIfTrue="1" operator="equal">
      <formula>0</formula>
    </cfRule>
  </conditionalFormatting>
  <conditionalFormatting sqref="F25">
    <cfRule type="cellIs" dxfId="2187" priority="256" stopIfTrue="1" operator="equal">
      <formula>""</formula>
    </cfRule>
  </conditionalFormatting>
  <conditionalFormatting sqref="F25">
    <cfRule type="cellIs" dxfId="2186" priority="255" operator="equal">
      <formula>"''"</formula>
    </cfRule>
  </conditionalFormatting>
  <conditionalFormatting sqref="F113">
    <cfRule type="cellIs" dxfId="2185" priority="254" stopIfTrue="1" operator="equal">
      <formula>0</formula>
    </cfRule>
  </conditionalFormatting>
  <conditionalFormatting sqref="F113">
    <cfRule type="cellIs" dxfId="2184" priority="253" stopIfTrue="1" operator="equal">
      <formula>""</formula>
    </cfRule>
  </conditionalFormatting>
  <conditionalFormatting sqref="A113:A114">
    <cfRule type="expression" dxfId="2183" priority="247">
      <formula>AND(LEN(A113)=2,VALUE(broj_sheet)&lt;10)</formula>
    </cfRule>
  </conditionalFormatting>
  <conditionalFormatting sqref="A113:A114">
    <cfRule type="expression" dxfId="2182" priority="250">
      <formula>AND(LEN(A113)=3,VALUE(broj_sheet)&gt;=10)</formula>
    </cfRule>
  </conditionalFormatting>
  <conditionalFormatting sqref="A113:A114">
    <cfRule type="expression" dxfId="2181" priority="251">
      <formula>AND(LEN(A113)=4,VALUE(broj_sheet)&gt;=10)</formula>
    </cfRule>
  </conditionalFormatting>
  <conditionalFormatting sqref="A113:A114">
    <cfRule type="expression" dxfId="2180" priority="248">
      <formula>AND(LEN(A113)=3,VALUE(broj_sheet)&lt;10)</formula>
    </cfRule>
  </conditionalFormatting>
  <conditionalFormatting sqref="A113:A114">
    <cfRule type="expression" dxfId="2179" priority="249">
      <formula>AND(LEN(A113)=5,VALUE(broj_sheet)&lt;10)</formula>
    </cfRule>
  </conditionalFormatting>
  <conditionalFormatting sqref="A113:A114">
    <cfRule type="expression" dxfId="2178" priority="252">
      <formula>AND(LEN(A113)=6,VALUE(broj_sheet)&gt;=10)</formula>
    </cfRule>
  </conditionalFormatting>
  <conditionalFormatting sqref="F113">
    <cfRule type="cellIs" dxfId="2177" priority="246" operator="equal">
      <formula>"''"</formula>
    </cfRule>
  </conditionalFormatting>
  <conditionalFormatting sqref="F114">
    <cfRule type="cellIs" dxfId="2176" priority="245" stopIfTrue="1" operator="equal">
      <formula>0</formula>
    </cfRule>
  </conditionalFormatting>
  <conditionalFormatting sqref="F114">
    <cfRule type="cellIs" dxfId="2175" priority="244" stopIfTrue="1" operator="equal">
      <formula>""</formula>
    </cfRule>
  </conditionalFormatting>
  <conditionalFormatting sqref="F114">
    <cfRule type="cellIs" dxfId="2174" priority="243" operator="equal">
      <formula>"''"</formula>
    </cfRule>
  </conditionalFormatting>
  <conditionalFormatting sqref="F97">
    <cfRule type="cellIs" dxfId="2173" priority="242" stopIfTrue="1" operator="equal">
      <formula>0</formula>
    </cfRule>
  </conditionalFormatting>
  <conditionalFormatting sqref="F97">
    <cfRule type="cellIs" dxfId="2172" priority="241" stopIfTrue="1" operator="equal">
      <formula>""</formula>
    </cfRule>
  </conditionalFormatting>
  <conditionalFormatting sqref="A97">
    <cfRule type="expression" dxfId="2171" priority="235">
      <formula>AND(LEN(A97)=2,VALUE(broj_sheet)&lt;10)</formula>
    </cfRule>
  </conditionalFormatting>
  <conditionalFormatting sqref="A97">
    <cfRule type="expression" dxfId="2170" priority="238">
      <formula>AND(LEN(A97)=3,VALUE(broj_sheet)&gt;=10)</formula>
    </cfRule>
  </conditionalFormatting>
  <conditionalFormatting sqref="A97">
    <cfRule type="expression" dxfId="2169" priority="239">
      <formula>AND(LEN(A97)=4,VALUE(broj_sheet)&gt;=10)</formula>
    </cfRule>
  </conditionalFormatting>
  <conditionalFormatting sqref="A97">
    <cfRule type="expression" dxfId="2168" priority="236">
      <formula>AND(LEN(A97)=3,VALUE(broj_sheet)&lt;10)</formula>
    </cfRule>
  </conditionalFormatting>
  <conditionalFormatting sqref="A97">
    <cfRule type="expression" dxfId="2167" priority="237">
      <formula>AND(LEN(A97)=5,VALUE(broj_sheet)&lt;10)</formula>
    </cfRule>
  </conditionalFormatting>
  <conditionalFormatting sqref="A97">
    <cfRule type="expression" dxfId="2166" priority="240">
      <formula>AND(LEN(A97)=6,VALUE(broj_sheet)&gt;=10)</formula>
    </cfRule>
  </conditionalFormatting>
  <conditionalFormatting sqref="F97">
    <cfRule type="cellIs" dxfId="2165" priority="234" operator="equal">
      <formula>"''"</formula>
    </cfRule>
  </conditionalFormatting>
  <conditionalFormatting sqref="E30">
    <cfRule type="cellIs" dxfId="2164" priority="233" stopIfTrue="1" operator="equal">
      <formula>0</formula>
    </cfRule>
  </conditionalFormatting>
  <conditionalFormatting sqref="I30 M30">
    <cfRule type="cellIs" dxfId="2163" priority="232" stopIfTrue="1" operator="equal">
      <formula>""</formula>
    </cfRule>
  </conditionalFormatting>
  <conditionalFormatting sqref="J27:J29">
    <cfRule type="cellIs" dxfId="2162" priority="230" stopIfTrue="1" operator="equal">
      <formula>""</formula>
    </cfRule>
  </conditionalFormatting>
  <conditionalFormatting sqref="J30">
    <cfRule type="cellIs" dxfId="2161" priority="228" stopIfTrue="1" operator="equal">
      <formula>""</formula>
    </cfRule>
  </conditionalFormatting>
  <conditionalFormatting sqref="K27:K29">
    <cfRule type="cellIs" dxfId="2160" priority="227" stopIfTrue="1" operator="equal">
      <formula>""</formula>
    </cfRule>
  </conditionalFormatting>
  <conditionalFormatting sqref="K30">
    <cfRule type="cellIs" dxfId="2159" priority="225" stopIfTrue="1" operator="equal">
      <formula>""</formula>
    </cfRule>
  </conditionalFormatting>
  <conditionalFormatting sqref="L27:L29">
    <cfRule type="cellIs" dxfId="2158" priority="224" stopIfTrue="1" operator="equal">
      <formula>""</formula>
    </cfRule>
  </conditionalFormatting>
  <conditionalFormatting sqref="L30">
    <cfRule type="cellIs" dxfId="2157" priority="222" stopIfTrue="1" operator="equal">
      <formula>""</formula>
    </cfRule>
  </conditionalFormatting>
  <conditionalFormatting sqref="N27:N29">
    <cfRule type="cellIs" dxfId="2156" priority="221" stopIfTrue="1" operator="equal">
      <formula>""</formula>
    </cfRule>
  </conditionalFormatting>
  <conditionalFormatting sqref="N30">
    <cfRule type="cellIs" dxfId="2155" priority="219" stopIfTrue="1" operator="equal">
      <formula>""</formula>
    </cfRule>
  </conditionalFormatting>
  <conditionalFormatting sqref="P27:P29">
    <cfRule type="cellIs" dxfId="2154" priority="218" stopIfTrue="1" operator="equal">
      <formula>""</formula>
    </cfRule>
  </conditionalFormatting>
  <conditionalFormatting sqref="P30">
    <cfRule type="cellIs" dxfId="2153" priority="216" stopIfTrue="1" operator="equal">
      <formula>""</formula>
    </cfRule>
  </conditionalFormatting>
  <conditionalFormatting sqref="R27:R29">
    <cfRule type="cellIs" dxfId="2152" priority="215" stopIfTrue="1" operator="equal">
      <formula>""</formula>
    </cfRule>
  </conditionalFormatting>
  <conditionalFormatting sqref="R30">
    <cfRule type="cellIs" dxfId="2151" priority="213" stopIfTrue="1" operator="equal">
      <formula>""</formula>
    </cfRule>
  </conditionalFormatting>
  <conditionalFormatting sqref="S27:S29">
    <cfRule type="cellIs" dxfId="2150" priority="212" stopIfTrue="1" operator="equal">
      <formula>""</formula>
    </cfRule>
  </conditionalFormatting>
  <conditionalFormatting sqref="S30">
    <cfRule type="cellIs" dxfId="2149" priority="210" stopIfTrue="1" operator="equal">
      <formula>""</formula>
    </cfRule>
  </conditionalFormatting>
  <conditionalFormatting sqref="E45:F45">
    <cfRule type="cellIs" dxfId="2148" priority="209" stopIfTrue="1" operator="equal">
      <formula>0</formula>
    </cfRule>
  </conditionalFormatting>
  <conditionalFormatting sqref="I45 F45 M45 O45 Q45">
    <cfRule type="cellIs" dxfId="2147" priority="208" stopIfTrue="1" operator="equal">
      <formula>""</formula>
    </cfRule>
  </conditionalFormatting>
  <conditionalFormatting sqref="F45">
    <cfRule type="cellIs" dxfId="2146" priority="207" operator="equal">
      <formula>"''"</formula>
    </cfRule>
  </conditionalFormatting>
  <conditionalFormatting sqref="E44:F44">
    <cfRule type="cellIs" dxfId="2145" priority="206" stopIfTrue="1" operator="equal">
      <formula>0</formula>
    </cfRule>
  </conditionalFormatting>
  <conditionalFormatting sqref="F44 I44 M44 O44 Q44">
    <cfRule type="cellIs" dxfId="2144" priority="205" stopIfTrue="1" operator="equal">
      <formula>""</formula>
    </cfRule>
  </conditionalFormatting>
  <conditionalFormatting sqref="F44">
    <cfRule type="cellIs" dxfId="2143" priority="204" operator="equal">
      <formula>"''"</formula>
    </cfRule>
  </conditionalFormatting>
  <conditionalFormatting sqref="J68">
    <cfRule type="cellIs" dxfId="2142" priority="181" stopIfTrue="1" operator="equal">
      <formula>""</formula>
    </cfRule>
  </conditionalFormatting>
  <conditionalFormatting sqref="J42:J43">
    <cfRule type="cellIs" dxfId="2141" priority="203" stopIfTrue="1" operator="equal">
      <formula>""</formula>
    </cfRule>
  </conditionalFormatting>
  <conditionalFormatting sqref="J45">
    <cfRule type="cellIs" dxfId="2140" priority="202" stopIfTrue="1" operator="equal">
      <formula>""</formula>
    </cfRule>
  </conditionalFormatting>
  <conditionalFormatting sqref="J44">
    <cfRule type="cellIs" dxfId="2139" priority="201" stopIfTrue="1" operator="equal">
      <formula>""</formula>
    </cfRule>
  </conditionalFormatting>
  <conditionalFormatting sqref="K42:K43">
    <cfRule type="cellIs" dxfId="2138" priority="200" stopIfTrue="1" operator="equal">
      <formula>""</formula>
    </cfRule>
  </conditionalFormatting>
  <conditionalFormatting sqref="K45">
    <cfRule type="cellIs" dxfId="2137" priority="199" stopIfTrue="1" operator="equal">
      <formula>""</formula>
    </cfRule>
  </conditionalFormatting>
  <conditionalFormatting sqref="K44">
    <cfRule type="cellIs" dxfId="2136" priority="198" stopIfTrue="1" operator="equal">
      <formula>""</formula>
    </cfRule>
  </conditionalFormatting>
  <conditionalFormatting sqref="L42:L43">
    <cfRule type="cellIs" dxfId="2135" priority="197" stopIfTrue="1" operator="equal">
      <formula>""</formula>
    </cfRule>
  </conditionalFormatting>
  <conditionalFormatting sqref="L45">
    <cfRule type="cellIs" dxfId="2134" priority="196" stopIfTrue="1" operator="equal">
      <formula>""</formula>
    </cfRule>
  </conditionalFormatting>
  <conditionalFormatting sqref="L44">
    <cfRule type="cellIs" dxfId="2133" priority="195" stopIfTrue="1" operator="equal">
      <formula>""</formula>
    </cfRule>
  </conditionalFormatting>
  <conditionalFormatting sqref="N42:N43">
    <cfRule type="cellIs" dxfId="2132" priority="194" stopIfTrue="1" operator="equal">
      <formula>""</formula>
    </cfRule>
  </conditionalFormatting>
  <conditionalFormatting sqref="N45">
    <cfRule type="cellIs" dxfId="2131" priority="193" stopIfTrue="1" operator="equal">
      <formula>""</formula>
    </cfRule>
  </conditionalFormatting>
  <conditionalFormatting sqref="N44">
    <cfRule type="cellIs" dxfId="2130" priority="192" stopIfTrue="1" operator="equal">
      <formula>""</formula>
    </cfRule>
  </conditionalFormatting>
  <conditionalFormatting sqref="P42:P43">
    <cfRule type="cellIs" dxfId="2129" priority="191" stopIfTrue="1" operator="equal">
      <formula>""</formula>
    </cfRule>
  </conditionalFormatting>
  <conditionalFormatting sqref="P45">
    <cfRule type="cellIs" dxfId="2128" priority="190" stopIfTrue="1" operator="equal">
      <formula>""</formula>
    </cfRule>
  </conditionalFormatting>
  <conditionalFormatting sqref="P44">
    <cfRule type="cellIs" dxfId="2127" priority="189" stopIfTrue="1" operator="equal">
      <formula>""</formula>
    </cfRule>
  </conditionalFormatting>
  <conditionalFormatting sqref="R42:R43">
    <cfRule type="cellIs" dxfId="2126" priority="188" stopIfTrue="1" operator="equal">
      <formula>""</formula>
    </cfRule>
  </conditionalFormatting>
  <conditionalFormatting sqref="R45">
    <cfRule type="cellIs" dxfId="2125" priority="187" stopIfTrue="1" operator="equal">
      <formula>""</formula>
    </cfRule>
  </conditionalFormatting>
  <conditionalFormatting sqref="R44">
    <cfRule type="cellIs" dxfId="2124" priority="186" stopIfTrue="1" operator="equal">
      <formula>""</formula>
    </cfRule>
  </conditionalFormatting>
  <conditionalFormatting sqref="S42:S43">
    <cfRule type="cellIs" dxfId="2123" priority="185" stopIfTrue="1" operator="equal">
      <formula>""</formula>
    </cfRule>
  </conditionalFormatting>
  <conditionalFormatting sqref="S45">
    <cfRule type="cellIs" dxfId="2122" priority="184" stopIfTrue="1" operator="equal">
      <formula>""</formula>
    </cfRule>
  </conditionalFormatting>
  <conditionalFormatting sqref="S44">
    <cfRule type="cellIs" dxfId="2121" priority="183" stopIfTrue="1" operator="equal">
      <formula>""</formula>
    </cfRule>
  </conditionalFormatting>
  <conditionalFormatting sqref="J69:J71">
    <cfRule type="cellIs" dxfId="2120" priority="182" stopIfTrue="1" operator="equal">
      <formula>""</formula>
    </cfRule>
  </conditionalFormatting>
  <conditionalFormatting sqref="F150">
    <cfRule type="cellIs" dxfId="2119" priority="180" stopIfTrue="1" operator="equal">
      <formula>""</formula>
    </cfRule>
  </conditionalFormatting>
  <conditionalFormatting sqref="A150">
    <cfRule type="expression" dxfId="2118" priority="174">
      <formula>AND(LEN(A150)=2,VALUE(broj_sheet)&lt;10)</formula>
    </cfRule>
  </conditionalFormatting>
  <conditionalFormatting sqref="A150">
    <cfRule type="expression" dxfId="2117" priority="177">
      <formula>AND(LEN(A150)=3,VALUE(broj_sheet)&gt;=10)</formula>
    </cfRule>
  </conditionalFormatting>
  <conditionalFormatting sqref="A150">
    <cfRule type="expression" dxfId="2116" priority="178">
      <formula>AND(LEN(A150)=4,VALUE(broj_sheet)&gt;=10)</formula>
    </cfRule>
  </conditionalFormatting>
  <conditionalFormatting sqref="A150">
    <cfRule type="expression" dxfId="2115" priority="175">
      <formula>AND(LEN(A150)=3,VALUE(broj_sheet)&lt;10)</formula>
    </cfRule>
  </conditionalFormatting>
  <conditionalFormatting sqref="A150">
    <cfRule type="expression" dxfId="2114" priority="176">
      <formula>AND(LEN(A150)=5,VALUE(broj_sheet)&lt;10)</formula>
    </cfRule>
  </conditionalFormatting>
  <conditionalFormatting sqref="A150">
    <cfRule type="expression" dxfId="2113" priority="179">
      <formula>AND(LEN(A150)=6,VALUE(broj_sheet)&gt;=10)</formula>
    </cfRule>
  </conditionalFormatting>
  <conditionalFormatting sqref="F150">
    <cfRule type="cellIs" dxfId="2112" priority="172" operator="equal">
      <formula>0</formula>
    </cfRule>
    <cfRule type="cellIs" dxfId="2111" priority="173" operator="equal">
      <formula>"''"</formula>
    </cfRule>
  </conditionalFormatting>
  <conditionalFormatting sqref="K68">
    <cfRule type="cellIs" dxfId="2110" priority="161" stopIfTrue="1" operator="equal">
      <formula>""</formula>
    </cfRule>
  </conditionalFormatting>
  <conditionalFormatting sqref="K69:K71">
    <cfRule type="cellIs" dxfId="2109" priority="162" stopIfTrue="1" operator="equal">
      <formula>""</formula>
    </cfRule>
  </conditionalFormatting>
  <conditionalFormatting sqref="L68">
    <cfRule type="cellIs" dxfId="2108" priority="159" stopIfTrue="1" operator="equal">
      <formula>""</formula>
    </cfRule>
  </conditionalFormatting>
  <conditionalFormatting sqref="L69:L71">
    <cfRule type="cellIs" dxfId="2107" priority="160" stopIfTrue="1" operator="equal">
      <formula>""</formula>
    </cfRule>
  </conditionalFormatting>
  <conditionalFormatting sqref="M68">
    <cfRule type="cellIs" dxfId="2106" priority="157" stopIfTrue="1" operator="equal">
      <formula>""</formula>
    </cfRule>
  </conditionalFormatting>
  <conditionalFormatting sqref="M69:M71">
    <cfRule type="cellIs" dxfId="2105" priority="158" stopIfTrue="1" operator="equal">
      <formula>""</formula>
    </cfRule>
  </conditionalFormatting>
  <conditionalFormatting sqref="N68">
    <cfRule type="cellIs" dxfId="2104" priority="155" stopIfTrue="1" operator="equal">
      <formula>""</formula>
    </cfRule>
  </conditionalFormatting>
  <conditionalFormatting sqref="N69:N71">
    <cfRule type="cellIs" dxfId="2103" priority="156" stopIfTrue="1" operator="equal">
      <formula>""</formula>
    </cfRule>
  </conditionalFormatting>
  <conditionalFormatting sqref="O68">
    <cfRule type="cellIs" dxfId="2102" priority="153" stopIfTrue="1" operator="equal">
      <formula>""</formula>
    </cfRule>
  </conditionalFormatting>
  <conditionalFormatting sqref="O69:O71">
    <cfRule type="cellIs" dxfId="2101" priority="154" stopIfTrue="1" operator="equal">
      <formula>""</formula>
    </cfRule>
  </conditionalFormatting>
  <conditionalFormatting sqref="P68">
    <cfRule type="cellIs" dxfId="2100" priority="151" stopIfTrue="1" operator="equal">
      <formula>""</formula>
    </cfRule>
  </conditionalFormatting>
  <conditionalFormatting sqref="P69:P71">
    <cfRule type="cellIs" dxfId="2099" priority="152" stopIfTrue="1" operator="equal">
      <formula>""</formula>
    </cfRule>
  </conditionalFormatting>
  <conditionalFormatting sqref="Q68">
    <cfRule type="cellIs" dxfId="2098" priority="149" stopIfTrue="1" operator="equal">
      <formula>""</formula>
    </cfRule>
  </conditionalFormatting>
  <conditionalFormatting sqref="Q69:Q71">
    <cfRule type="cellIs" dxfId="2097" priority="150" stopIfTrue="1" operator="equal">
      <formula>""</formula>
    </cfRule>
  </conditionalFormatting>
  <conditionalFormatting sqref="R68">
    <cfRule type="cellIs" dxfId="2096" priority="147" stopIfTrue="1" operator="equal">
      <formula>""</formula>
    </cfRule>
  </conditionalFormatting>
  <conditionalFormatting sqref="R69:R71">
    <cfRule type="cellIs" dxfId="2095" priority="148" stopIfTrue="1" operator="equal">
      <formula>""</formula>
    </cfRule>
  </conditionalFormatting>
  <conditionalFormatting sqref="S68">
    <cfRule type="cellIs" dxfId="2094" priority="145" stopIfTrue="1" operator="equal">
      <formula>""</formula>
    </cfRule>
  </conditionalFormatting>
  <conditionalFormatting sqref="S69:S71">
    <cfRule type="cellIs" dxfId="2093" priority="146" stopIfTrue="1" operator="equal">
      <formula>""</formula>
    </cfRule>
  </conditionalFormatting>
  <conditionalFormatting sqref="L123:S123">
    <cfRule type="cellIs" dxfId="2092" priority="144" stopIfTrue="1" operator="equal">
      <formula>""</formula>
    </cfRule>
  </conditionalFormatting>
  <conditionalFormatting sqref="E17:F17">
    <cfRule type="cellIs" dxfId="2091" priority="143" stopIfTrue="1" operator="equal">
      <formula>0</formula>
    </cfRule>
  </conditionalFormatting>
  <conditionalFormatting sqref="I17:U17 F17">
    <cfRule type="cellIs" dxfId="2090" priority="142" stopIfTrue="1" operator="equal">
      <formula>""</formula>
    </cfRule>
  </conditionalFormatting>
  <conditionalFormatting sqref="A17">
    <cfRule type="expression" dxfId="2089" priority="136">
      <formula>AND(LEN(A17)=2,VALUE(broj_sheet)&lt;10)</formula>
    </cfRule>
  </conditionalFormatting>
  <conditionalFormatting sqref="A17">
    <cfRule type="expression" dxfId="2088" priority="139">
      <formula>AND(LEN(A17)=3,VALUE(broj_sheet)&gt;=10)</formula>
    </cfRule>
  </conditionalFormatting>
  <conditionalFormatting sqref="A17">
    <cfRule type="expression" dxfId="2087" priority="140">
      <formula>AND(LEN(A17)=4,VALUE(broj_sheet)&gt;=10)</formula>
    </cfRule>
  </conditionalFormatting>
  <conditionalFormatting sqref="A17">
    <cfRule type="expression" dxfId="2086" priority="137">
      <formula>AND(LEN(A17)=3,VALUE(broj_sheet)&lt;10)</formula>
    </cfRule>
  </conditionalFormatting>
  <conditionalFormatting sqref="A17">
    <cfRule type="expression" dxfId="2085" priority="138">
      <formula>AND(LEN(A17)=5,VALUE(broj_sheet)&lt;10)</formula>
    </cfRule>
  </conditionalFormatting>
  <conditionalFormatting sqref="A17">
    <cfRule type="expression" dxfId="2084" priority="141">
      <formula>AND(LEN(A17)=6,VALUE(broj_sheet)&gt;=10)</formula>
    </cfRule>
  </conditionalFormatting>
  <conditionalFormatting sqref="F17">
    <cfRule type="cellIs" dxfId="2083" priority="135" operator="equal">
      <formula>"''"</formula>
    </cfRule>
  </conditionalFormatting>
  <conditionalFormatting sqref="A17">
    <cfRule type="cellIs" dxfId="2082" priority="134" operator="equal">
      <formula>"."</formula>
    </cfRule>
  </conditionalFormatting>
  <conditionalFormatting sqref="O27:O29">
    <cfRule type="cellIs" dxfId="2081" priority="133" stopIfTrue="1" operator="equal">
      <formula>""</formula>
    </cfRule>
  </conditionalFormatting>
  <conditionalFormatting sqref="O30">
    <cfRule type="cellIs" dxfId="2080" priority="131" stopIfTrue="1" operator="equal">
      <formula>""</formula>
    </cfRule>
  </conditionalFormatting>
  <conditionalFormatting sqref="Q27:Q29">
    <cfRule type="cellIs" dxfId="2079" priority="130" stopIfTrue="1" operator="equal">
      <formula>""</formula>
    </cfRule>
  </conditionalFormatting>
  <conditionalFormatting sqref="Q30">
    <cfRule type="cellIs" dxfId="2078" priority="128" stopIfTrue="1" operator="equal">
      <formula>""</formula>
    </cfRule>
  </conditionalFormatting>
  <conditionalFormatting sqref="U27:U29">
    <cfRule type="cellIs" dxfId="2077" priority="117" stopIfTrue="1" operator="equal">
      <formula>""</formula>
    </cfRule>
  </conditionalFormatting>
  <conditionalFormatting sqref="U30">
    <cfRule type="cellIs" dxfId="2076" priority="115" stopIfTrue="1" operator="equal">
      <formula>""</formula>
    </cfRule>
  </conditionalFormatting>
  <conditionalFormatting sqref="I136:U136">
    <cfRule type="cellIs" dxfId="2075" priority="111" stopIfTrue="1" operator="equal">
      <formula>""</formula>
    </cfRule>
  </conditionalFormatting>
  <conditionalFormatting sqref="A136">
    <cfRule type="expression" dxfId="2074" priority="105">
      <formula>AND(LEN(A136)=2,VALUE(broj_sheet)&lt;10)</formula>
    </cfRule>
  </conditionalFormatting>
  <conditionalFormatting sqref="A136">
    <cfRule type="expression" dxfId="2073" priority="108">
      <formula>AND(LEN(A136)=3,VALUE(broj_sheet)&gt;=10)</formula>
    </cfRule>
  </conditionalFormatting>
  <conditionalFormatting sqref="A136">
    <cfRule type="expression" dxfId="2072" priority="109">
      <formula>AND(LEN(A136)=4,VALUE(broj_sheet)&gt;=10)</formula>
    </cfRule>
  </conditionalFormatting>
  <conditionalFormatting sqref="A136">
    <cfRule type="expression" dxfId="2071" priority="106">
      <formula>AND(LEN(A136)=3,VALUE(broj_sheet)&lt;10)</formula>
    </cfRule>
  </conditionalFormatting>
  <conditionalFormatting sqref="A136">
    <cfRule type="expression" dxfId="2070" priority="107">
      <formula>AND(LEN(A136)=5,VALUE(broj_sheet)&lt;10)</formula>
    </cfRule>
  </conditionalFormatting>
  <conditionalFormatting sqref="A136">
    <cfRule type="expression" dxfId="2069" priority="110">
      <formula>AND(LEN(A136)=6,VALUE(broj_sheet)&gt;=10)</formula>
    </cfRule>
  </conditionalFormatting>
  <conditionalFormatting sqref="A136">
    <cfRule type="cellIs" dxfId="2068" priority="104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79998168889431442"/>
  </sheetPr>
  <dimension ref="A1:V195"/>
  <sheetViews>
    <sheetView view="pageBreakPreview" zoomScaleNormal="70" zoomScaleSheetLayoutView="100" workbookViewId="0">
      <pane ySplit="4" topLeftCell="A143" activePane="bottomLeft" state="frozen"/>
      <selection pane="bottomLeft" activeCell="G12" sqref="G12:G13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10. PO ĐURĐEVAC</v>
      </c>
      <c r="E2" s="162" t="str">
        <f t="shared" ref="E2:H2" ca="1" si="0">INDIRECT(ADDRESS(ROW(),COLUMN()+2+broj_sheet))</f>
        <v>PO LUČKO</v>
      </c>
      <c r="F2" s="162" t="str">
        <f t="shared" ca="1" si="0"/>
        <v>PO ĐURĐEVAC</v>
      </c>
      <c r="G2" s="162" t="str">
        <f t="shared" ca="1" si="0"/>
        <v>PO ČAKOVEC</v>
      </c>
      <c r="H2" s="162" t="str">
        <f t="shared" ca="1" si="0"/>
        <v>PO ZABOK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2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101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1011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101101</v>
      </c>
      <c r="B8" s="32" t="s">
        <v>88</v>
      </c>
      <c r="C8" s="41"/>
      <c r="D8" s="41"/>
      <c r="E8" s="42" t="s">
        <v>7</v>
      </c>
      <c r="F8" s="43">
        <f t="shared" ref="F8:F47" ca="1" si="2">INDIRECT(ADDRESS(ROW(),COLUMN()+2+broj_sheet))</f>
        <v>1</v>
      </c>
      <c r="G8" s="44"/>
      <c r="H8" s="44">
        <f t="shared" ref="H8:H21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28" si="4">SUM(I8:U8)*G8</f>
        <v>0</v>
      </c>
    </row>
    <row r="9" spans="1:22" s="24" customFormat="1" ht="56.25" x14ac:dyDescent="0.2">
      <c r="A9" s="65">
        <f t="shared" ca="1" si="1"/>
        <v>101102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101103</v>
      </c>
      <c r="B10" s="32" t="s">
        <v>58</v>
      </c>
      <c r="C10" s="41"/>
      <c r="D10" s="41"/>
      <c r="E10" s="42" t="s">
        <v>7</v>
      </c>
      <c r="F10" s="43">
        <f t="shared" ca="1" si="2"/>
        <v>9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101104</v>
      </c>
      <c r="B11" s="32" t="s">
        <v>89</v>
      </c>
      <c r="C11" s="41"/>
      <c r="D11" s="41"/>
      <c r="E11" s="42" t="s">
        <v>7</v>
      </c>
      <c r="F11" s="43">
        <f t="shared" ca="1" si="2"/>
        <v>9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101105</v>
      </c>
      <c r="B12" s="32" t="s">
        <v>90</v>
      </c>
      <c r="C12" s="41"/>
      <c r="D12" s="41"/>
      <c r="E12" s="42" t="s">
        <v>7</v>
      </c>
      <c r="F12" s="43">
        <f t="shared" ca="1" si="2"/>
        <v>9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101106</v>
      </c>
      <c r="B13" s="32" t="s">
        <v>91</v>
      </c>
      <c r="C13" s="41"/>
      <c r="D13" s="41"/>
      <c r="E13" s="42" t="s">
        <v>7</v>
      </c>
      <c r="F13" s="43">
        <f t="shared" ca="1" si="2"/>
        <v>9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24" customFormat="1" ht="168.75" x14ac:dyDescent="0.2">
      <c r="A14" s="65">
        <f t="shared" ca="1" si="1"/>
        <v>101107</v>
      </c>
      <c r="B14" s="32" t="s">
        <v>93</v>
      </c>
      <c r="C14" s="41"/>
      <c r="D14" s="41"/>
      <c r="E14" s="42" t="s">
        <v>7</v>
      </c>
      <c r="F14" s="43">
        <f t="shared" ca="1" si="2"/>
        <v>1</v>
      </c>
      <c r="G14" s="44"/>
      <c r="H14" s="44">
        <f t="shared" ca="1" si="3"/>
        <v>0</v>
      </c>
      <c r="I14" s="91">
        <v>0</v>
      </c>
      <c r="J14" s="70">
        <v>1</v>
      </c>
      <c r="K14" s="70">
        <v>0</v>
      </c>
      <c r="L14" s="70">
        <v>0</v>
      </c>
      <c r="M14" s="70">
        <v>3</v>
      </c>
      <c r="N14" s="70">
        <v>0</v>
      </c>
      <c r="O14" s="70">
        <v>1</v>
      </c>
      <c r="P14" s="70">
        <v>0</v>
      </c>
      <c r="Q14" s="70">
        <v>1</v>
      </c>
      <c r="R14" s="70">
        <v>1</v>
      </c>
      <c r="S14" s="70">
        <v>1</v>
      </c>
      <c r="T14" s="70">
        <v>0</v>
      </c>
      <c r="U14" s="70">
        <v>0</v>
      </c>
      <c r="V14" s="72">
        <f t="shared" si="4"/>
        <v>0</v>
      </c>
    </row>
    <row r="15" spans="1:22" s="24" customFormat="1" ht="225" x14ac:dyDescent="0.2">
      <c r="A15" s="65">
        <f t="shared" ca="1" si="1"/>
        <v>101108</v>
      </c>
      <c r="B15" s="32" t="s">
        <v>95</v>
      </c>
      <c r="C15" s="41"/>
      <c r="D15" s="41" t="s">
        <v>19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0</v>
      </c>
      <c r="V15" s="72">
        <f t="shared" si="4"/>
        <v>0</v>
      </c>
    </row>
    <row r="16" spans="1:22" s="24" customFormat="1" ht="56.25" x14ac:dyDescent="0.2">
      <c r="A16" s="65">
        <f t="shared" ca="1" si="1"/>
        <v>101109</v>
      </c>
      <c r="B16" s="32" t="s">
        <v>73</v>
      </c>
      <c r="C16" s="46" t="s">
        <v>23</v>
      </c>
      <c r="D16" s="46" t="s">
        <v>23</v>
      </c>
      <c r="E16" s="42" t="s">
        <v>7</v>
      </c>
      <c r="F16" s="43">
        <f t="shared" ca="1" si="2"/>
        <v>1</v>
      </c>
      <c r="G16" s="44"/>
      <c r="H16" s="44">
        <f t="shared" ca="1" si="3"/>
        <v>0</v>
      </c>
      <c r="I16" s="49">
        <v>1</v>
      </c>
      <c r="J16" s="45">
        <v>1</v>
      </c>
      <c r="K16" s="45">
        <v>0</v>
      </c>
      <c r="L16" s="45">
        <v>0</v>
      </c>
      <c r="M16" s="45">
        <v>2</v>
      </c>
      <c r="N16" s="45">
        <v>0</v>
      </c>
      <c r="O16" s="45">
        <v>0</v>
      </c>
      <c r="P16" s="45">
        <v>1</v>
      </c>
      <c r="Q16" s="45">
        <v>0</v>
      </c>
      <c r="R16" s="45">
        <v>1</v>
      </c>
      <c r="S16" s="45">
        <v>0</v>
      </c>
      <c r="T16" s="45">
        <v>0</v>
      </c>
      <c r="U16" s="45">
        <v>0</v>
      </c>
      <c r="V16" s="72">
        <f t="shared" si="4"/>
        <v>0</v>
      </c>
    </row>
    <row r="17" spans="1:22" s="24" customFormat="1" ht="22.5" x14ac:dyDescent="0.2">
      <c r="A17" s="65">
        <f t="shared" ca="1" si="1"/>
        <v>101110</v>
      </c>
      <c r="B17" s="32" t="s">
        <v>72</v>
      </c>
      <c r="C17" s="46" t="s">
        <v>23</v>
      </c>
      <c r="D17" s="46" t="s">
        <v>23</v>
      </c>
      <c r="E17" s="42" t="s">
        <v>7</v>
      </c>
      <c r="F17" s="43">
        <f t="shared" ca="1" si="2"/>
        <v>2</v>
      </c>
      <c r="G17" s="44"/>
      <c r="H17" s="44">
        <f t="shared" ca="1" si="3"/>
        <v>0</v>
      </c>
      <c r="I17" s="49">
        <v>2</v>
      </c>
      <c r="J17" s="45">
        <v>2</v>
      </c>
      <c r="K17" s="45">
        <v>2</v>
      </c>
      <c r="L17" s="45">
        <v>2</v>
      </c>
      <c r="M17" s="45">
        <v>4</v>
      </c>
      <c r="N17" s="45">
        <v>2</v>
      </c>
      <c r="O17" s="45">
        <v>2</v>
      </c>
      <c r="P17" s="45">
        <v>2</v>
      </c>
      <c r="Q17" s="45">
        <v>2</v>
      </c>
      <c r="R17" s="45">
        <v>2</v>
      </c>
      <c r="S17" s="45">
        <v>2</v>
      </c>
      <c r="T17" s="45">
        <v>0</v>
      </c>
      <c r="U17" s="45">
        <v>0</v>
      </c>
      <c r="V17" s="72">
        <f t="shared" si="4"/>
        <v>0</v>
      </c>
    </row>
    <row r="18" spans="1:22" s="24" customFormat="1" ht="33.75" x14ac:dyDescent="0.2">
      <c r="A18" s="65">
        <f t="shared" ca="1" si="1"/>
        <v>101111</v>
      </c>
      <c r="B18" s="32" t="s">
        <v>129</v>
      </c>
      <c r="C18" s="46" t="s">
        <v>23</v>
      </c>
      <c r="D18" s="46" t="s">
        <v>23</v>
      </c>
      <c r="E18" s="42" t="s">
        <v>7</v>
      </c>
      <c r="F18" s="43">
        <f t="shared" ca="1" si="2"/>
        <v>1</v>
      </c>
      <c r="G18" s="44"/>
      <c r="H18" s="44">
        <f t="shared" ca="1" si="3"/>
        <v>0</v>
      </c>
      <c r="I18" s="49">
        <v>1</v>
      </c>
      <c r="J18" s="45">
        <v>1</v>
      </c>
      <c r="K18" s="45">
        <v>1</v>
      </c>
      <c r="L18" s="45">
        <v>1</v>
      </c>
      <c r="M18" s="45">
        <v>2</v>
      </c>
      <c r="N18" s="45">
        <v>1</v>
      </c>
      <c r="O18" s="45">
        <v>1</v>
      </c>
      <c r="P18" s="45">
        <v>1</v>
      </c>
      <c r="Q18" s="45">
        <v>1</v>
      </c>
      <c r="R18" s="45">
        <v>1</v>
      </c>
      <c r="S18" s="45">
        <v>1</v>
      </c>
      <c r="T18" s="45">
        <v>0</v>
      </c>
      <c r="U18" s="45">
        <v>1</v>
      </c>
      <c r="V18" s="72">
        <f t="shared" si="4"/>
        <v>0</v>
      </c>
    </row>
    <row r="19" spans="1:22" s="24" customFormat="1" ht="33.75" x14ac:dyDescent="0.2">
      <c r="A19" s="65">
        <f t="shared" ca="1" si="1"/>
        <v>101112</v>
      </c>
      <c r="B19" s="32" t="s">
        <v>164</v>
      </c>
      <c r="C19" s="46" t="s">
        <v>23</v>
      </c>
      <c r="D19" s="46" t="s">
        <v>23</v>
      </c>
      <c r="E19" s="42" t="s">
        <v>7</v>
      </c>
      <c r="F19" s="43">
        <f t="shared" ca="1" si="2"/>
        <v>24</v>
      </c>
      <c r="G19" s="44"/>
      <c r="H19" s="44">
        <f t="shared" ca="1" si="3"/>
        <v>0</v>
      </c>
      <c r="I19" s="49">
        <v>24</v>
      </c>
      <c r="J19" s="45">
        <v>16</v>
      </c>
      <c r="K19" s="45">
        <v>20</v>
      </c>
      <c r="L19" s="45">
        <v>24</v>
      </c>
      <c r="M19" s="45">
        <v>48</v>
      </c>
      <c r="N19" s="45">
        <v>24</v>
      </c>
      <c r="O19" s="45">
        <v>24</v>
      </c>
      <c r="P19" s="45">
        <v>24</v>
      </c>
      <c r="Q19" s="45">
        <v>24</v>
      </c>
      <c r="R19" s="45">
        <v>24</v>
      </c>
      <c r="S19" s="45">
        <v>24</v>
      </c>
      <c r="T19" s="45">
        <v>0</v>
      </c>
      <c r="U19" s="45">
        <v>24</v>
      </c>
      <c r="V19" s="72">
        <f t="shared" si="4"/>
        <v>0</v>
      </c>
    </row>
    <row r="20" spans="1:22" s="89" customFormat="1" ht="191.25" x14ac:dyDescent="0.2">
      <c r="A20" s="65">
        <f t="shared" ca="1" si="1"/>
        <v>101113</v>
      </c>
      <c r="B20" s="32" t="s">
        <v>135</v>
      </c>
      <c r="C20" s="46"/>
      <c r="D20" s="46"/>
      <c r="E20" s="42" t="s">
        <v>7</v>
      </c>
      <c r="F20" s="43">
        <f t="shared" ca="1" si="2"/>
        <v>3</v>
      </c>
      <c r="G20" s="44"/>
      <c r="H20" s="44">
        <f t="shared" ca="1" si="3"/>
        <v>0</v>
      </c>
      <c r="I20" s="91">
        <v>1</v>
      </c>
      <c r="J20" s="68">
        <v>0</v>
      </c>
      <c r="K20" s="68">
        <v>0</v>
      </c>
      <c r="L20" s="68">
        <v>1</v>
      </c>
      <c r="M20" s="68">
        <v>2</v>
      </c>
      <c r="N20" s="68">
        <v>1</v>
      </c>
      <c r="O20" s="68">
        <v>4</v>
      </c>
      <c r="P20" s="68">
        <v>0</v>
      </c>
      <c r="Q20" s="68">
        <v>3</v>
      </c>
      <c r="R20" s="68">
        <v>3</v>
      </c>
      <c r="S20" s="68">
        <v>1</v>
      </c>
      <c r="T20" s="68">
        <v>0</v>
      </c>
      <c r="U20" s="68">
        <v>0</v>
      </c>
      <c r="V20" s="72">
        <f t="shared" si="4"/>
        <v>0</v>
      </c>
    </row>
    <row r="21" spans="1:22" s="24" customFormat="1" ht="135" x14ac:dyDescent="0.2">
      <c r="A21" s="65">
        <f t="shared" ca="1" si="1"/>
        <v>101114</v>
      </c>
      <c r="B21" s="32" t="s">
        <v>137</v>
      </c>
      <c r="C21" s="41"/>
      <c r="D21" s="41"/>
      <c r="E21" s="42" t="s">
        <v>7</v>
      </c>
      <c r="F21" s="43">
        <f t="shared" ca="1" si="2"/>
        <v>1</v>
      </c>
      <c r="G21" s="44"/>
      <c r="H21" s="44">
        <f t="shared" ca="1" si="3"/>
        <v>0</v>
      </c>
      <c r="I21" s="49">
        <v>1</v>
      </c>
      <c r="J21" s="45">
        <v>1</v>
      </c>
      <c r="K21" s="45">
        <v>1</v>
      </c>
      <c r="L21" s="45">
        <v>1</v>
      </c>
      <c r="M21" s="45">
        <v>1</v>
      </c>
      <c r="N21" s="45">
        <v>1</v>
      </c>
      <c r="O21" s="45">
        <v>1</v>
      </c>
      <c r="P21" s="45">
        <v>1</v>
      </c>
      <c r="Q21" s="45">
        <v>1</v>
      </c>
      <c r="R21" s="45">
        <v>1</v>
      </c>
      <c r="S21" s="45">
        <v>1</v>
      </c>
      <c r="T21" s="45">
        <v>0</v>
      </c>
      <c r="U21" s="45">
        <v>0</v>
      </c>
      <c r="V21" s="72">
        <f t="shared" si="4"/>
        <v>0</v>
      </c>
    </row>
    <row r="22" spans="1:22" s="24" customFormat="1" ht="33.75" x14ac:dyDescent="0.2">
      <c r="A22" s="66">
        <f t="shared" ca="1" si="1"/>
        <v>101115</v>
      </c>
      <c r="B22" s="32" t="s">
        <v>33</v>
      </c>
      <c r="C22" s="135"/>
      <c r="D22" s="135"/>
      <c r="E22" s="42" t="s">
        <v>24</v>
      </c>
      <c r="F22" s="43">
        <f t="shared" ca="1" si="2"/>
        <v>1</v>
      </c>
      <c r="G22" s="47"/>
      <c r="H22" s="47">
        <f ca="1">G22*F22</f>
        <v>0</v>
      </c>
      <c r="I22" s="49">
        <v>1</v>
      </c>
      <c r="J22" s="49">
        <v>1</v>
      </c>
      <c r="K22" s="49">
        <v>1</v>
      </c>
      <c r="L22" s="49">
        <v>1</v>
      </c>
      <c r="M22" s="45">
        <v>2</v>
      </c>
      <c r="N22" s="49">
        <v>1</v>
      </c>
      <c r="O22" s="45">
        <v>1</v>
      </c>
      <c r="P22" s="49">
        <v>1</v>
      </c>
      <c r="Q22" s="45">
        <v>1</v>
      </c>
      <c r="R22" s="49">
        <v>1</v>
      </c>
      <c r="S22" s="49">
        <v>1</v>
      </c>
      <c r="T22" s="45">
        <v>0</v>
      </c>
      <c r="U22" s="45">
        <v>1</v>
      </c>
      <c r="V22" s="72">
        <f t="shared" si="4"/>
        <v>0</v>
      </c>
    </row>
    <row r="23" spans="1:22" s="24" customFormat="1" x14ac:dyDescent="0.2">
      <c r="A23" s="93">
        <f ca="1">A22</f>
        <v>101115</v>
      </c>
      <c r="B23" s="32" t="s">
        <v>50</v>
      </c>
      <c r="C23" s="136"/>
      <c r="D23" s="136"/>
      <c r="E23" s="42" t="s">
        <v>7</v>
      </c>
      <c r="F23" s="43">
        <f t="shared" ca="1" si="2"/>
        <v>1</v>
      </c>
      <c r="G23" s="50"/>
      <c r="H23" s="50"/>
      <c r="I23" s="49">
        <v>1</v>
      </c>
      <c r="J23" s="49">
        <v>1</v>
      </c>
      <c r="K23" s="49">
        <v>1</v>
      </c>
      <c r="L23" s="49">
        <v>1</v>
      </c>
      <c r="M23" s="45">
        <v>1</v>
      </c>
      <c r="N23" s="49">
        <v>1</v>
      </c>
      <c r="O23" s="45">
        <v>1</v>
      </c>
      <c r="P23" s="49">
        <v>1</v>
      </c>
      <c r="Q23" s="45">
        <v>1</v>
      </c>
      <c r="R23" s="49">
        <v>1</v>
      </c>
      <c r="S23" s="49">
        <v>1</v>
      </c>
      <c r="T23" s="45">
        <v>0</v>
      </c>
      <c r="U23" s="45">
        <v>1</v>
      </c>
      <c r="V23" s="72">
        <f t="shared" si="4"/>
        <v>0</v>
      </c>
    </row>
    <row r="24" spans="1:22" s="24" customFormat="1" x14ac:dyDescent="0.2">
      <c r="A24" s="93">
        <f t="shared" ref="A24:A36" ca="1" si="5">A23</f>
        <v>101115</v>
      </c>
      <c r="B24" s="32" t="s">
        <v>30</v>
      </c>
      <c r="C24" s="136"/>
      <c r="D24" s="136"/>
      <c r="E24" s="42" t="s">
        <v>7</v>
      </c>
      <c r="F24" s="43">
        <f t="shared" ca="1" si="2"/>
        <v>1</v>
      </c>
      <c r="G24" s="50"/>
      <c r="H24" s="50"/>
      <c r="I24" s="49">
        <v>1</v>
      </c>
      <c r="J24" s="49">
        <v>1</v>
      </c>
      <c r="K24" s="49">
        <v>1</v>
      </c>
      <c r="L24" s="49">
        <v>1</v>
      </c>
      <c r="M24" s="45">
        <v>1</v>
      </c>
      <c r="N24" s="49">
        <v>1</v>
      </c>
      <c r="O24" s="45">
        <v>1</v>
      </c>
      <c r="P24" s="49">
        <v>1</v>
      </c>
      <c r="Q24" s="45">
        <v>1</v>
      </c>
      <c r="R24" s="49">
        <v>1</v>
      </c>
      <c r="S24" s="49">
        <v>1</v>
      </c>
      <c r="T24" s="45">
        <v>0</v>
      </c>
      <c r="U24" s="45">
        <v>1</v>
      </c>
      <c r="V24" s="72">
        <f t="shared" si="4"/>
        <v>0</v>
      </c>
    </row>
    <row r="25" spans="1:22" s="24" customFormat="1" x14ac:dyDescent="0.2">
      <c r="A25" s="93">
        <f t="shared" ca="1" si="5"/>
        <v>101115</v>
      </c>
      <c r="B25" s="32" t="s">
        <v>28</v>
      </c>
      <c r="C25" s="136"/>
      <c r="D25" s="136"/>
      <c r="E25" s="42" t="s">
        <v>7</v>
      </c>
      <c r="F25" s="43">
        <f t="shared" ca="1" si="2"/>
        <v>1</v>
      </c>
      <c r="G25" s="50"/>
      <c r="H25" s="50"/>
      <c r="I25" s="49">
        <v>1</v>
      </c>
      <c r="J25" s="49">
        <v>1</v>
      </c>
      <c r="K25" s="49">
        <v>1</v>
      </c>
      <c r="L25" s="49">
        <v>1</v>
      </c>
      <c r="M25" s="45">
        <v>1</v>
      </c>
      <c r="N25" s="49">
        <v>1</v>
      </c>
      <c r="O25" s="45">
        <v>1</v>
      </c>
      <c r="P25" s="49">
        <v>1</v>
      </c>
      <c r="Q25" s="45">
        <v>1</v>
      </c>
      <c r="R25" s="49">
        <v>1</v>
      </c>
      <c r="S25" s="49">
        <v>1</v>
      </c>
      <c r="T25" s="45">
        <v>0</v>
      </c>
      <c r="U25" s="45">
        <v>1</v>
      </c>
      <c r="V25" s="72">
        <f t="shared" si="4"/>
        <v>0</v>
      </c>
    </row>
    <row r="26" spans="1:22" s="24" customFormat="1" x14ac:dyDescent="0.2">
      <c r="A26" s="93">
        <f t="shared" ca="1" si="5"/>
        <v>101115</v>
      </c>
      <c r="B26" s="32" t="s">
        <v>59</v>
      </c>
      <c r="C26" s="136"/>
      <c r="D26" s="136"/>
      <c r="E26" s="42" t="s">
        <v>7</v>
      </c>
      <c r="F26" s="43">
        <f t="shared" ca="1" si="2"/>
        <v>2</v>
      </c>
      <c r="G26" s="50"/>
      <c r="H26" s="50"/>
      <c r="I26" s="49">
        <v>2</v>
      </c>
      <c r="J26" s="49">
        <v>2</v>
      </c>
      <c r="K26" s="49">
        <v>2</v>
      </c>
      <c r="L26" s="49">
        <v>2</v>
      </c>
      <c r="M26" s="45">
        <v>0</v>
      </c>
      <c r="N26" s="49">
        <v>2</v>
      </c>
      <c r="O26" s="45">
        <v>0</v>
      </c>
      <c r="P26" s="49">
        <v>2</v>
      </c>
      <c r="Q26" s="45">
        <v>0</v>
      </c>
      <c r="R26" s="49">
        <v>2</v>
      </c>
      <c r="S26" s="49">
        <v>2</v>
      </c>
      <c r="T26" s="45">
        <v>0</v>
      </c>
      <c r="U26" s="45">
        <v>0</v>
      </c>
      <c r="V26" s="72">
        <f t="shared" si="4"/>
        <v>0</v>
      </c>
    </row>
    <row r="27" spans="1:22" s="24" customFormat="1" x14ac:dyDescent="0.2">
      <c r="A27" s="93">
        <f t="shared" ca="1" si="5"/>
        <v>101115</v>
      </c>
      <c r="B27" s="32" t="s">
        <v>25</v>
      </c>
      <c r="C27" s="136"/>
      <c r="D27" s="136"/>
      <c r="E27" s="139" t="s">
        <v>23</v>
      </c>
      <c r="F27" s="139" t="s">
        <v>23</v>
      </c>
      <c r="G27" s="50"/>
      <c r="H27" s="50"/>
      <c r="I27" s="49"/>
      <c r="J27" s="49"/>
      <c r="K27" s="49"/>
      <c r="L27" s="49"/>
      <c r="M27" s="45"/>
      <c r="N27" s="49"/>
      <c r="O27" s="45"/>
      <c r="P27" s="49"/>
      <c r="Q27" s="45"/>
      <c r="R27" s="49"/>
      <c r="S27" s="49"/>
      <c r="T27" s="45"/>
      <c r="U27" s="45"/>
      <c r="V27" s="72">
        <f t="shared" si="4"/>
        <v>0</v>
      </c>
    </row>
    <row r="28" spans="1:22" s="24" customFormat="1" x14ac:dyDescent="0.2">
      <c r="A28" s="93">
        <f t="shared" ca="1" si="5"/>
        <v>101115</v>
      </c>
      <c r="B28" s="32" t="s">
        <v>29</v>
      </c>
      <c r="C28" s="136"/>
      <c r="D28" s="136"/>
      <c r="E28" s="42" t="s">
        <v>7</v>
      </c>
      <c r="F28" s="43">
        <f t="shared" ca="1" si="2"/>
        <v>1</v>
      </c>
      <c r="G28" s="50"/>
      <c r="H28" s="50"/>
      <c r="I28" s="49">
        <v>1</v>
      </c>
      <c r="J28" s="49">
        <v>1</v>
      </c>
      <c r="K28" s="49">
        <v>1</v>
      </c>
      <c r="L28" s="49">
        <v>1</v>
      </c>
      <c r="M28" s="45">
        <v>1</v>
      </c>
      <c r="N28" s="49">
        <v>1</v>
      </c>
      <c r="O28" s="45">
        <v>1</v>
      </c>
      <c r="P28" s="49">
        <v>1</v>
      </c>
      <c r="Q28" s="45">
        <v>1</v>
      </c>
      <c r="R28" s="49">
        <v>1</v>
      </c>
      <c r="S28" s="49">
        <v>1</v>
      </c>
      <c r="T28" s="45">
        <v>0</v>
      </c>
      <c r="U28" s="45">
        <v>1</v>
      </c>
      <c r="V28" s="72">
        <f t="shared" si="4"/>
        <v>0</v>
      </c>
    </row>
    <row r="29" spans="1:22" s="24" customFormat="1" x14ac:dyDescent="0.2">
      <c r="A29" s="93">
        <f t="shared" ca="1" si="5"/>
        <v>101115</v>
      </c>
      <c r="B29" s="32" t="s">
        <v>158</v>
      </c>
      <c r="C29" s="136"/>
      <c r="D29" s="136"/>
      <c r="E29" s="42" t="s">
        <v>7</v>
      </c>
      <c r="F29" s="43">
        <f t="shared" ca="1" si="2"/>
        <v>7</v>
      </c>
      <c r="G29" s="50"/>
      <c r="H29" s="50"/>
      <c r="I29" s="49">
        <v>7</v>
      </c>
      <c r="J29" s="49">
        <v>7</v>
      </c>
      <c r="K29" s="49">
        <v>7</v>
      </c>
      <c r="L29" s="49">
        <v>7</v>
      </c>
      <c r="M29" s="45">
        <v>7</v>
      </c>
      <c r="N29" s="49">
        <v>7</v>
      </c>
      <c r="O29" s="45">
        <v>7</v>
      </c>
      <c r="P29" s="49">
        <v>7</v>
      </c>
      <c r="Q29" s="45">
        <v>7</v>
      </c>
      <c r="R29" s="49">
        <v>7</v>
      </c>
      <c r="S29" s="49">
        <v>7</v>
      </c>
      <c r="T29" s="45"/>
      <c r="U29" s="45">
        <v>7</v>
      </c>
      <c r="V29" s="72"/>
    </row>
    <row r="30" spans="1:22" s="24" customFormat="1" x14ac:dyDescent="0.2">
      <c r="A30" s="93">
        <f t="shared" ca="1" si="5"/>
        <v>101115</v>
      </c>
      <c r="B30" s="32" t="s">
        <v>27</v>
      </c>
      <c r="C30" s="136"/>
      <c r="D30" s="136"/>
      <c r="E30" s="42" t="s">
        <v>7</v>
      </c>
      <c r="F30" s="43">
        <f t="shared" ca="1" si="2"/>
        <v>6</v>
      </c>
      <c r="G30" s="50"/>
      <c r="H30" s="50"/>
      <c r="I30" s="49">
        <v>6</v>
      </c>
      <c r="J30" s="49">
        <v>6</v>
      </c>
      <c r="K30" s="49">
        <v>6</v>
      </c>
      <c r="L30" s="49">
        <v>6</v>
      </c>
      <c r="M30" s="45">
        <v>5</v>
      </c>
      <c r="N30" s="49">
        <v>6</v>
      </c>
      <c r="O30" s="45">
        <v>5</v>
      </c>
      <c r="P30" s="49">
        <v>6</v>
      </c>
      <c r="Q30" s="45">
        <v>5</v>
      </c>
      <c r="R30" s="49">
        <v>6</v>
      </c>
      <c r="S30" s="49">
        <v>6</v>
      </c>
      <c r="T30" s="45">
        <v>0</v>
      </c>
      <c r="U30" s="45">
        <v>5</v>
      </c>
      <c r="V30" s="72">
        <f t="shared" ref="V30:V48" si="6">SUM(I30:U30)*G30</f>
        <v>0</v>
      </c>
    </row>
    <row r="31" spans="1:22" s="24" customFormat="1" x14ac:dyDescent="0.2">
      <c r="A31" s="93">
        <f t="shared" ca="1" si="5"/>
        <v>101115</v>
      </c>
      <c r="B31" s="32" t="s">
        <v>31</v>
      </c>
      <c r="C31" s="136"/>
      <c r="D31" s="136"/>
      <c r="E31" s="42" t="s">
        <v>7</v>
      </c>
      <c r="F31" s="43">
        <f t="shared" ca="1" si="2"/>
        <v>1</v>
      </c>
      <c r="G31" s="50"/>
      <c r="H31" s="50"/>
      <c r="I31" s="49">
        <v>1</v>
      </c>
      <c r="J31" s="49">
        <v>1</v>
      </c>
      <c r="K31" s="49">
        <v>1</v>
      </c>
      <c r="L31" s="49">
        <v>1</v>
      </c>
      <c r="M31" s="45">
        <v>1</v>
      </c>
      <c r="N31" s="49">
        <v>1</v>
      </c>
      <c r="O31" s="45">
        <v>1</v>
      </c>
      <c r="P31" s="49">
        <v>1</v>
      </c>
      <c r="Q31" s="45">
        <v>1</v>
      </c>
      <c r="R31" s="49">
        <v>1</v>
      </c>
      <c r="S31" s="49">
        <v>1</v>
      </c>
      <c r="T31" s="45">
        <v>0</v>
      </c>
      <c r="U31" s="45">
        <v>1</v>
      </c>
      <c r="V31" s="72">
        <f t="shared" si="6"/>
        <v>0</v>
      </c>
    </row>
    <row r="32" spans="1:22" s="24" customFormat="1" x14ac:dyDescent="0.2">
      <c r="A32" s="93">
        <f t="shared" ca="1" si="5"/>
        <v>101115</v>
      </c>
      <c r="B32" s="32" t="s">
        <v>32</v>
      </c>
      <c r="C32" s="136"/>
      <c r="D32" s="136"/>
      <c r="E32" s="42" t="s">
        <v>7</v>
      </c>
      <c r="F32" s="43">
        <f t="shared" ca="1" si="2"/>
        <v>1</v>
      </c>
      <c r="G32" s="50"/>
      <c r="H32" s="50"/>
      <c r="I32" s="49">
        <v>1</v>
      </c>
      <c r="J32" s="49">
        <v>1</v>
      </c>
      <c r="K32" s="49">
        <v>1</v>
      </c>
      <c r="L32" s="49">
        <v>1</v>
      </c>
      <c r="M32" s="45">
        <v>1</v>
      </c>
      <c r="N32" s="49">
        <v>1</v>
      </c>
      <c r="O32" s="45">
        <v>1</v>
      </c>
      <c r="P32" s="49">
        <v>1</v>
      </c>
      <c r="Q32" s="45">
        <v>1</v>
      </c>
      <c r="R32" s="49">
        <v>1</v>
      </c>
      <c r="S32" s="49">
        <v>1</v>
      </c>
      <c r="T32" s="45">
        <v>0</v>
      </c>
      <c r="U32" s="45">
        <v>1</v>
      </c>
      <c r="V32" s="72">
        <f t="shared" si="6"/>
        <v>0</v>
      </c>
    </row>
    <row r="33" spans="1:22" s="24" customFormat="1" ht="22.5" x14ac:dyDescent="0.2">
      <c r="A33" s="93">
        <f t="shared" ca="1" si="5"/>
        <v>101115</v>
      </c>
      <c r="B33" s="32" t="s">
        <v>51</v>
      </c>
      <c r="C33" s="136"/>
      <c r="D33" s="136"/>
      <c r="E33" s="42" t="s">
        <v>7</v>
      </c>
      <c r="F33" s="43">
        <f t="shared" ca="1" si="2"/>
        <v>1</v>
      </c>
      <c r="G33" s="50"/>
      <c r="H33" s="50"/>
      <c r="I33" s="49">
        <v>1</v>
      </c>
      <c r="J33" s="49">
        <v>1</v>
      </c>
      <c r="K33" s="49">
        <v>1</v>
      </c>
      <c r="L33" s="49">
        <v>1</v>
      </c>
      <c r="M33" s="45">
        <v>1</v>
      </c>
      <c r="N33" s="49">
        <v>1</v>
      </c>
      <c r="O33" s="45">
        <v>1</v>
      </c>
      <c r="P33" s="49">
        <v>1</v>
      </c>
      <c r="Q33" s="45">
        <v>1</v>
      </c>
      <c r="R33" s="49">
        <v>1</v>
      </c>
      <c r="S33" s="49">
        <v>1</v>
      </c>
      <c r="T33" s="45">
        <v>0</v>
      </c>
      <c r="U33" s="45">
        <v>1</v>
      </c>
      <c r="V33" s="72">
        <f t="shared" si="6"/>
        <v>0</v>
      </c>
    </row>
    <row r="34" spans="1:22" s="24" customFormat="1" ht="22.5" x14ac:dyDescent="0.2">
      <c r="A34" s="93">
        <f t="shared" ca="1" si="5"/>
        <v>101115</v>
      </c>
      <c r="B34" s="32" t="s">
        <v>53</v>
      </c>
      <c r="C34" s="136"/>
      <c r="D34" s="136"/>
      <c r="E34" s="42" t="s">
        <v>7</v>
      </c>
      <c r="F34" s="43">
        <f t="shared" ca="1" si="2"/>
        <v>1</v>
      </c>
      <c r="G34" s="50"/>
      <c r="H34" s="50"/>
      <c r="I34" s="49">
        <v>1</v>
      </c>
      <c r="J34" s="49">
        <v>1</v>
      </c>
      <c r="K34" s="49">
        <v>1</v>
      </c>
      <c r="L34" s="49">
        <v>1</v>
      </c>
      <c r="M34" s="45">
        <v>1</v>
      </c>
      <c r="N34" s="49">
        <v>1</v>
      </c>
      <c r="O34" s="45">
        <v>1</v>
      </c>
      <c r="P34" s="49">
        <v>1</v>
      </c>
      <c r="Q34" s="45">
        <v>1</v>
      </c>
      <c r="R34" s="49">
        <v>1</v>
      </c>
      <c r="S34" s="49">
        <v>1</v>
      </c>
      <c r="T34" s="45">
        <v>0</v>
      </c>
      <c r="U34" s="45">
        <v>1</v>
      </c>
      <c r="V34" s="72">
        <f t="shared" si="6"/>
        <v>0</v>
      </c>
    </row>
    <row r="35" spans="1:22" s="24" customFormat="1" ht="22.5" x14ac:dyDescent="0.2">
      <c r="A35" s="93">
        <f t="shared" ca="1" si="5"/>
        <v>101115</v>
      </c>
      <c r="B35" s="32" t="s">
        <v>54</v>
      </c>
      <c r="C35" s="136"/>
      <c r="D35" s="136"/>
      <c r="E35" s="42" t="s">
        <v>7</v>
      </c>
      <c r="F35" s="43">
        <f t="shared" ca="1" si="2"/>
        <v>1</v>
      </c>
      <c r="G35" s="50"/>
      <c r="H35" s="50"/>
      <c r="I35" s="49">
        <v>1</v>
      </c>
      <c r="J35" s="49">
        <v>1</v>
      </c>
      <c r="K35" s="49">
        <v>1</v>
      </c>
      <c r="L35" s="49">
        <v>1</v>
      </c>
      <c r="M35" s="45">
        <v>1</v>
      </c>
      <c r="N35" s="49">
        <v>1</v>
      </c>
      <c r="O35" s="45">
        <v>1</v>
      </c>
      <c r="P35" s="49">
        <v>1</v>
      </c>
      <c r="Q35" s="45">
        <v>1</v>
      </c>
      <c r="R35" s="49">
        <v>1</v>
      </c>
      <c r="S35" s="49">
        <v>1</v>
      </c>
      <c r="T35" s="45"/>
      <c r="U35" s="45">
        <v>1</v>
      </c>
      <c r="V35" s="72">
        <f t="shared" si="6"/>
        <v>0</v>
      </c>
    </row>
    <row r="36" spans="1:22" s="24" customFormat="1" x14ac:dyDescent="0.2">
      <c r="A36" s="93">
        <f t="shared" ca="1" si="5"/>
        <v>101115</v>
      </c>
      <c r="B36" s="32" t="s">
        <v>26</v>
      </c>
      <c r="C36" s="137"/>
      <c r="D36" s="137"/>
      <c r="E36" s="42" t="s">
        <v>9</v>
      </c>
      <c r="F36" s="43">
        <f t="shared" ca="1" si="2"/>
        <v>15</v>
      </c>
      <c r="G36" s="48"/>
      <c r="H36" s="48"/>
      <c r="I36" s="49">
        <v>15</v>
      </c>
      <c r="J36" s="49">
        <v>15</v>
      </c>
      <c r="K36" s="49">
        <v>15</v>
      </c>
      <c r="L36" s="49">
        <v>15</v>
      </c>
      <c r="M36" s="45">
        <v>15</v>
      </c>
      <c r="N36" s="49">
        <v>15</v>
      </c>
      <c r="O36" s="45">
        <v>15</v>
      </c>
      <c r="P36" s="49">
        <v>15</v>
      </c>
      <c r="Q36" s="45">
        <v>15</v>
      </c>
      <c r="R36" s="49">
        <v>15</v>
      </c>
      <c r="S36" s="49">
        <v>15</v>
      </c>
      <c r="T36" s="45">
        <v>0</v>
      </c>
      <c r="U36" s="45">
        <v>15</v>
      </c>
      <c r="V36" s="72">
        <f t="shared" si="6"/>
        <v>0</v>
      </c>
    </row>
    <row r="37" spans="1:22" s="24" customFormat="1" ht="22.5" x14ac:dyDescent="0.2">
      <c r="A37" s="66">
        <f t="shared" ref="A37" ca="1" si="7">IF(VALUE(broj_sheet)&lt;10,
IF(OFFSET(A37,-1,0)=".",broj_sheet*10+(COUNTIF(INDIRECT(ADDRESS(1,COLUMN())&amp;":"&amp;ADDRESS(ROW()-1,COLUMN())),"&lt;99"))+1,
IF(OR(LEN(OFFSET(A37,-1,0))=2,AND(LEN(OFFSET(A37,-1,0))=0,LEN(OFFSET(A37,-3,0))=5)),
IF(LEN(OFFSET(A37,-1,0))=2,(OFFSET(A37,-1,0))*10+1,IF(AND(LEN(OFFSET(A37,-1,0))=0,LEN(OFFSET(A37,-3,0))=5),INT(LEFT(OFFSET(A37,-3,0),3))+1,"greška x")),
IF(LEN(OFFSET(A37,-1,0))=3,(OFFSET(A37,-1,0))*100+1,
IF(LEN(OFFSET(A37,-1,0))=5,(OFFSET(A37,-1,0))+1,"greška1")))),
IF(VALUE(broj_sheet)&gt;=10,
IF(OFFSET(A37,-1,0)= ".",broj_sheet*10+(COUNTIF(INDIRECT(ADDRESS(1,COLUMN())&amp;":"&amp;ADDRESS(ROW()-1,COLUMN())),"&lt;999"))+1,
IF(OR(LEN(OFFSET(A37,-1,0))=3,AND(LEN(OFFSET(A37,-1,0))=0,LEN(OFFSET(A37,-3,0))=6)),
IF(LEN(OFFSET(A37,-1,0))=3,(OFFSET(A37,-1,0))*10+1,IF(AND(LEN(OFFSET(A37,-1,0))=0,LEN(OFFSET(A37,-3,0))=6),INT(LEFT(OFFSET(A37,-3,0),4))+1,"greška y")),
IF(LEN(OFFSET(A37,-1,0))=4,(OFFSET(A37,-1,0))*100+1,
IF(LEN(OFFSET(A37,-1,0))=6,(OFFSET(A37,-1,0))+1,"greška2")))),"greška3"))</f>
        <v>101116</v>
      </c>
      <c r="B37" s="32" t="s">
        <v>55</v>
      </c>
      <c r="C37" s="135"/>
      <c r="D37" s="135"/>
      <c r="E37" s="42" t="s">
        <v>24</v>
      </c>
      <c r="F37" s="43">
        <f t="shared" ca="1" si="2"/>
        <v>1</v>
      </c>
      <c r="G37" s="47"/>
      <c r="H37" s="47">
        <f ca="1">G37*F37</f>
        <v>0</v>
      </c>
      <c r="I37" s="49">
        <v>1</v>
      </c>
      <c r="J37" s="49">
        <v>1</v>
      </c>
      <c r="K37" s="49">
        <v>1</v>
      </c>
      <c r="L37" s="49">
        <v>1</v>
      </c>
      <c r="M37" s="45">
        <v>0</v>
      </c>
      <c r="N37" s="49">
        <v>1</v>
      </c>
      <c r="O37" s="45">
        <v>0</v>
      </c>
      <c r="P37" s="49">
        <v>1</v>
      </c>
      <c r="Q37" s="45">
        <v>0</v>
      </c>
      <c r="R37" s="49">
        <v>1</v>
      </c>
      <c r="S37" s="49">
        <v>1</v>
      </c>
      <c r="T37" s="45">
        <v>0</v>
      </c>
      <c r="U37" s="45">
        <v>0</v>
      </c>
      <c r="V37" s="72">
        <f t="shared" si="6"/>
        <v>0</v>
      </c>
    </row>
    <row r="38" spans="1:22" s="24" customFormat="1" x14ac:dyDescent="0.2">
      <c r="A38" s="93">
        <f ca="1">A37</f>
        <v>101116</v>
      </c>
      <c r="B38" s="32" t="s">
        <v>30</v>
      </c>
      <c r="C38" s="136"/>
      <c r="D38" s="136"/>
      <c r="E38" s="42" t="s">
        <v>7</v>
      </c>
      <c r="F38" s="43">
        <f t="shared" ca="1" si="2"/>
        <v>1</v>
      </c>
      <c r="G38" s="50"/>
      <c r="H38" s="50"/>
      <c r="I38" s="49">
        <v>1</v>
      </c>
      <c r="J38" s="49">
        <v>1</v>
      </c>
      <c r="K38" s="49">
        <v>1</v>
      </c>
      <c r="L38" s="49">
        <v>1</v>
      </c>
      <c r="M38" s="45">
        <v>0</v>
      </c>
      <c r="N38" s="49">
        <v>1</v>
      </c>
      <c r="O38" s="45">
        <v>0</v>
      </c>
      <c r="P38" s="49">
        <v>1</v>
      </c>
      <c r="Q38" s="45">
        <v>0</v>
      </c>
      <c r="R38" s="49">
        <v>1</v>
      </c>
      <c r="S38" s="49">
        <v>1</v>
      </c>
      <c r="T38" s="45">
        <v>0</v>
      </c>
      <c r="U38" s="45">
        <v>0</v>
      </c>
      <c r="V38" s="72">
        <f t="shared" si="6"/>
        <v>0</v>
      </c>
    </row>
    <row r="39" spans="1:22" s="24" customFormat="1" x14ac:dyDescent="0.2">
      <c r="A39" s="93">
        <f t="shared" ref="A39:A45" ca="1" si="8">A38</f>
        <v>101116</v>
      </c>
      <c r="B39" s="32" t="s">
        <v>158</v>
      </c>
      <c r="C39" s="136"/>
      <c r="D39" s="136"/>
      <c r="E39" s="42" t="s">
        <v>7</v>
      </c>
      <c r="F39" s="43">
        <f t="shared" ca="1" si="2"/>
        <v>7</v>
      </c>
      <c r="G39" s="50"/>
      <c r="H39" s="50"/>
      <c r="I39" s="49">
        <v>7</v>
      </c>
      <c r="J39" s="49">
        <v>7</v>
      </c>
      <c r="K39" s="49">
        <v>7</v>
      </c>
      <c r="L39" s="49">
        <v>7</v>
      </c>
      <c r="M39" s="45">
        <v>0</v>
      </c>
      <c r="N39" s="49">
        <v>7</v>
      </c>
      <c r="O39" s="45">
        <v>0</v>
      </c>
      <c r="P39" s="49">
        <v>7</v>
      </c>
      <c r="Q39" s="45">
        <v>0</v>
      </c>
      <c r="R39" s="49">
        <v>7</v>
      </c>
      <c r="S39" s="49">
        <v>7</v>
      </c>
      <c r="T39" s="45">
        <v>0</v>
      </c>
      <c r="U39" s="45">
        <v>0</v>
      </c>
      <c r="V39" s="72">
        <f t="shared" si="6"/>
        <v>0</v>
      </c>
    </row>
    <row r="40" spans="1:22" s="24" customFormat="1" x14ac:dyDescent="0.2">
      <c r="A40" s="93">
        <f t="shared" ca="1" si="8"/>
        <v>101116</v>
      </c>
      <c r="B40" s="32" t="s">
        <v>160</v>
      </c>
      <c r="C40" s="136"/>
      <c r="D40" s="136"/>
      <c r="E40" s="42" t="s">
        <v>7</v>
      </c>
      <c r="F40" s="43">
        <f t="shared" ca="1" si="2"/>
        <v>1</v>
      </c>
      <c r="G40" s="50"/>
      <c r="H40" s="50"/>
      <c r="I40" s="49">
        <v>1</v>
      </c>
      <c r="J40" s="49">
        <v>1</v>
      </c>
      <c r="K40" s="49">
        <v>1</v>
      </c>
      <c r="L40" s="49">
        <v>1</v>
      </c>
      <c r="M40" s="45">
        <v>0</v>
      </c>
      <c r="N40" s="49">
        <v>1</v>
      </c>
      <c r="O40" s="45">
        <v>0</v>
      </c>
      <c r="P40" s="49">
        <v>1</v>
      </c>
      <c r="Q40" s="45">
        <v>0</v>
      </c>
      <c r="R40" s="49">
        <v>1</v>
      </c>
      <c r="S40" s="49">
        <v>1</v>
      </c>
      <c r="T40" s="45">
        <v>0</v>
      </c>
      <c r="U40" s="45">
        <v>0</v>
      </c>
      <c r="V40" s="72">
        <f t="shared" si="6"/>
        <v>0</v>
      </c>
    </row>
    <row r="41" spans="1:22" s="24" customFormat="1" ht="22.5" x14ac:dyDescent="0.2">
      <c r="A41" s="93">
        <f t="shared" ca="1" si="8"/>
        <v>101116</v>
      </c>
      <c r="B41" s="32" t="s">
        <v>159</v>
      </c>
      <c r="C41" s="136"/>
      <c r="D41" s="136"/>
      <c r="E41" s="42" t="s">
        <v>7</v>
      </c>
      <c r="F41" s="43">
        <f t="shared" ca="1" si="2"/>
        <v>1</v>
      </c>
      <c r="G41" s="50"/>
      <c r="H41" s="50"/>
      <c r="I41" s="49">
        <v>1</v>
      </c>
      <c r="J41" s="49">
        <v>1</v>
      </c>
      <c r="K41" s="49">
        <v>1</v>
      </c>
      <c r="L41" s="49">
        <v>1</v>
      </c>
      <c r="M41" s="45">
        <v>0</v>
      </c>
      <c r="N41" s="49">
        <v>1</v>
      </c>
      <c r="O41" s="45">
        <v>0</v>
      </c>
      <c r="P41" s="49">
        <v>1</v>
      </c>
      <c r="Q41" s="45">
        <v>0</v>
      </c>
      <c r="R41" s="49">
        <v>1</v>
      </c>
      <c r="S41" s="49">
        <v>1</v>
      </c>
      <c r="T41" s="45">
        <v>0</v>
      </c>
      <c r="U41" s="45">
        <v>0</v>
      </c>
      <c r="V41" s="72">
        <f t="shared" si="6"/>
        <v>0</v>
      </c>
    </row>
    <row r="42" spans="1:22" s="24" customFormat="1" ht="22.5" x14ac:dyDescent="0.2">
      <c r="A42" s="93">
        <f t="shared" ca="1" si="8"/>
        <v>101116</v>
      </c>
      <c r="B42" s="32" t="s">
        <v>52</v>
      </c>
      <c r="C42" s="136"/>
      <c r="D42" s="136"/>
      <c r="E42" s="42" t="s">
        <v>7</v>
      </c>
      <c r="F42" s="43">
        <f t="shared" ca="1" si="2"/>
        <v>1</v>
      </c>
      <c r="G42" s="50"/>
      <c r="H42" s="50"/>
      <c r="I42" s="49">
        <v>1</v>
      </c>
      <c r="J42" s="49">
        <v>1</v>
      </c>
      <c r="K42" s="49">
        <v>1</v>
      </c>
      <c r="L42" s="49">
        <v>1</v>
      </c>
      <c r="M42" s="45">
        <v>0</v>
      </c>
      <c r="N42" s="49">
        <v>1</v>
      </c>
      <c r="O42" s="45">
        <v>0</v>
      </c>
      <c r="P42" s="49">
        <v>1</v>
      </c>
      <c r="Q42" s="45">
        <v>0</v>
      </c>
      <c r="R42" s="49">
        <v>1</v>
      </c>
      <c r="S42" s="49">
        <v>1</v>
      </c>
      <c r="T42" s="45">
        <v>0</v>
      </c>
      <c r="U42" s="45">
        <v>0</v>
      </c>
      <c r="V42" s="72">
        <f t="shared" si="6"/>
        <v>0</v>
      </c>
    </row>
    <row r="43" spans="1:22" s="24" customFormat="1" ht="22.5" x14ac:dyDescent="0.2">
      <c r="A43" s="93">
        <f t="shared" ca="1" si="8"/>
        <v>101116</v>
      </c>
      <c r="B43" s="32" t="s">
        <v>53</v>
      </c>
      <c r="C43" s="136"/>
      <c r="D43" s="136"/>
      <c r="E43" s="42" t="s">
        <v>7</v>
      </c>
      <c r="F43" s="43">
        <f t="shared" ca="1" si="2"/>
        <v>1</v>
      </c>
      <c r="G43" s="50"/>
      <c r="H43" s="50"/>
      <c r="I43" s="49">
        <v>1</v>
      </c>
      <c r="J43" s="49">
        <v>1</v>
      </c>
      <c r="K43" s="49">
        <v>1</v>
      </c>
      <c r="L43" s="49">
        <v>1</v>
      </c>
      <c r="M43" s="45">
        <v>0</v>
      </c>
      <c r="N43" s="49">
        <v>1</v>
      </c>
      <c r="O43" s="45">
        <v>0</v>
      </c>
      <c r="P43" s="49">
        <v>1</v>
      </c>
      <c r="Q43" s="45">
        <v>0</v>
      </c>
      <c r="R43" s="49">
        <v>1</v>
      </c>
      <c r="S43" s="49">
        <v>1</v>
      </c>
      <c r="T43" s="45">
        <v>0</v>
      </c>
      <c r="U43" s="45">
        <v>0</v>
      </c>
      <c r="V43" s="72">
        <f t="shared" si="6"/>
        <v>0</v>
      </c>
    </row>
    <row r="44" spans="1:22" s="24" customFormat="1" ht="22.5" x14ac:dyDescent="0.2">
      <c r="A44" s="93">
        <f t="shared" ca="1" si="8"/>
        <v>101116</v>
      </c>
      <c r="B44" s="32" t="s">
        <v>54</v>
      </c>
      <c r="C44" s="136"/>
      <c r="D44" s="136"/>
      <c r="E44" s="42" t="s">
        <v>7</v>
      </c>
      <c r="F44" s="43">
        <f t="shared" ca="1" si="2"/>
        <v>1</v>
      </c>
      <c r="G44" s="50"/>
      <c r="H44" s="50"/>
      <c r="I44" s="49">
        <v>1</v>
      </c>
      <c r="J44" s="49">
        <v>1</v>
      </c>
      <c r="K44" s="49">
        <v>1</v>
      </c>
      <c r="L44" s="49">
        <v>1</v>
      </c>
      <c r="M44" s="45">
        <v>0</v>
      </c>
      <c r="N44" s="49">
        <v>1</v>
      </c>
      <c r="O44" s="45">
        <v>0</v>
      </c>
      <c r="P44" s="49">
        <v>1</v>
      </c>
      <c r="Q44" s="45">
        <v>0</v>
      </c>
      <c r="R44" s="49">
        <v>1</v>
      </c>
      <c r="S44" s="49">
        <v>1</v>
      </c>
      <c r="T44" s="45">
        <v>0</v>
      </c>
      <c r="U44" s="45">
        <v>0</v>
      </c>
      <c r="V44" s="72">
        <f t="shared" si="6"/>
        <v>0</v>
      </c>
    </row>
    <row r="45" spans="1:22" s="24" customFormat="1" x14ac:dyDescent="0.2">
      <c r="A45" s="93">
        <f t="shared" ca="1" si="8"/>
        <v>101116</v>
      </c>
      <c r="B45" s="32" t="s">
        <v>26</v>
      </c>
      <c r="C45" s="137"/>
      <c r="D45" s="137"/>
      <c r="E45" s="42" t="s">
        <v>9</v>
      </c>
      <c r="F45" s="43">
        <f t="shared" ca="1" si="2"/>
        <v>15</v>
      </c>
      <c r="G45" s="48"/>
      <c r="H45" s="48"/>
      <c r="I45" s="49">
        <v>15</v>
      </c>
      <c r="J45" s="49">
        <v>15</v>
      </c>
      <c r="K45" s="49">
        <v>15</v>
      </c>
      <c r="L45" s="49">
        <v>15</v>
      </c>
      <c r="M45" s="45">
        <v>0</v>
      </c>
      <c r="N45" s="49">
        <v>15</v>
      </c>
      <c r="O45" s="45">
        <v>0</v>
      </c>
      <c r="P45" s="49">
        <v>15</v>
      </c>
      <c r="Q45" s="45">
        <v>0</v>
      </c>
      <c r="R45" s="49">
        <v>15</v>
      </c>
      <c r="S45" s="49">
        <v>15</v>
      </c>
      <c r="T45" s="45">
        <v>0</v>
      </c>
      <c r="U45" s="45">
        <v>0</v>
      </c>
      <c r="V45" s="72">
        <f t="shared" si="6"/>
        <v>0</v>
      </c>
    </row>
    <row r="46" spans="1:22" s="24" customFormat="1" ht="33.75" x14ac:dyDescent="0.2">
      <c r="A46" s="65">
        <f ca="1">IF(VALUE(broj_sheet)&lt;10,
IF(OFFSET(A46,-1,0)=".",broj_sheet*10+(COUNTIF(INDIRECT(ADDRESS(1,COLUMN())&amp;":"&amp;ADDRESS(ROW()-1,COLUMN())),"&lt;99"))+1,
IF(OR(LEN(OFFSET(A46,-1,0))=2,AND(LEN(OFFSET(A46,-1,0))=0,LEN(OFFSET(A46,-3,0))=5)),
IF(LEN(OFFSET(A46,-1,0))=2,(OFFSET(A46,-1,0))*10+1,IF(AND(LEN(OFFSET(A46,-1,0))=0,LEN(OFFSET(A46,-3,0))=5),INT(LEFT(OFFSET(A46,-3,0),3))+1,"greška x")),
IF(LEN(OFFSET(A46,-1,0))=3,(OFFSET(A46,-1,0))*100+1,
IF(LEN(OFFSET(A46,-1,0))=5,(OFFSET(A46,-1,0))+1,"greška1")))),
IF(VALUE(broj_sheet)&gt;=10,
IF(OFFSET(A46,-1,0)= ".",broj_sheet*10+(COUNTIF(INDIRECT(ADDRESS(1,COLUMN())&amp;":"&amp;ADDRESS(ROW()-1,COLUMN())),"&lt;999"))+1,
IF(OR(LEN(OFFSET(A46,-1,0))=3,AND(LEN(OFFSET(A46,-1,0))=0,LEN(OFFSET(A46,-3,0))=6)),
IF(LEN(OFFSET(A46,-1,0))=3,(OFFSET(A46,-1,0))*10+1,IF(AND(LEN(OFFSET(A46,-1,0))=0,LEN(OFFSET(A46,-3,0))=6),INT(LEFT(OFFSET(A46,-3,0),4))+1,"greška y")),
IF(LEN(OFFSET(A46,-1,0))=4,(OFFSET(A46,-1,0))*100+1,
IF(LEN(OFFSET(A46,-1,0))=6,(OFFSET(A46,-1,0))+1,"greška2")))),"greška3"))</f>
        <v>101117</v>
      </c>
      <c r="B46" s="32" t="s">
        <v>149</v>
      </c>
      <c r="C46" s="46"/>
      <c r="D46" s="46"/>
      <c r="E46" s="42" t="s">
        <v>7</v>
      </c>
      <c r="F46" s="43">
        <f t="shared" ca="1" si="2"/>
        <v>3</v>
      </c>
      <c r="G46" s="44"/>
      <c r="H46" s="44">
        <f ca="1">G46*F46</f>
        <v>0</v>
      </c>
      <c r="I46" s="49">
        <v>3</v>
      </c>
      <c r="J46" s="49">
        <v>3</v>
      </c>
      <c r="K46" s="49">
        <v>3</v>
      </c>
      <c r="L46" s="49">
        <v>3</v>
      </c>
      <c r="M46" s="49">
        <v>5</v>
      </c>
      <c r="N46" s="49">
        <v>3</v>
      </c>
      <c r="O46" s="49">
        <v>1</v>
      </c>
      <c r="P46" s="49">
        <v>3</v>
      </c>
      <c r="Q46" s="49">
        <v>1</v>
      </c>
      <c r="R46" s="49">
        <v>3</v>
      </c>
      <c r="S46" s="49">
        <v>3</v>
      </c>
      <c r="T46" s="49">
        <v>0</v>
      </c>
      <c r="U46" s="49">
        <v>0</v>
      </c>
      <c r="V46" s="72">
        <f t="shared" si="6"/>
        <v>0</v>
      </c>
    </row>
    <row r="47" spans="1:22" s="24" customFormat="1" ht="78.75" x14ac:dyDescent="0.2">
      <c r="A47" s="65">
        <f ca="1">IF(VALUE(broj_sheet)&lt;10,
IF(OFFSET(A47,-1,0)=".",broj_sheet*10+(COUNTIF(INDIRECT(ADDRESS(1,COLUMN())&amp;":"&amp;ADDRESS(ROW()-1,COLUMN())),"&lt;99"))+1,
IF(OR(LEN(OFFSET(A47,-1,0))=2,AND(LEN(OFFSET(A47,-1,0))=0,LEN(OFFSET(A47,-3,0))=5)),
IF(LEN(OFFSET(A47,-1,0))=2,(OFFSET(A47,-1,0))*10+1,IF(AND(LEN(OFFSET(A47,-1,0))=0,LEN(OFFSET(A47,-3,0))=5),INT(LEFT(OFFSET(A47,-3,0),3))+1,"greška x")),
IF(LEN(OFFSET(A47,-1,0))=3,(OFFSET(A47,-1,0))*100+1,
IF(LEN(OFFSET(A47,-1,0))=5,(OFFSET(A47,-1,0))+1,"greška1")))),
IF(VALUE(broj_sheet)&gt;=10,
IF(OFFSET(A47,-1,0)= ".",broj_sheet*10+(COUNTIF(INDIRECT(ADDRESS(1,COLUMN())&amp;":"&amp;ADDRESS(ROW()-1,COLUMN())),"&lt;999"))+1,
IF(OR(LEN(OFFSET(A47,-1,0))=3,AND(LEN(OFFSET(A47,-1,0))=0,LEN(OFFSET(A47,-3,0))=6)),
IF(LEN(OFFSET(A47,-1,0))=3,(OFFSET(A47,-1,0))*10+1,IF(AND(LEN(OFFSET(A47,-1,0))=0,LEN(OFFSET(A47,-3,0))=6),INT(LEFT(OFFSET(A47,-3,0),4))+1,"greška y")),
IF(LEN(OFFSET(A47,-1,0))=4,(OFFSET(A47,-1,0))*100+1,
IF(LEN(OFFSET(A47,-1,0))=6,(OFFSET(A47,-1,0))+1,"greška2")))),"greška3"))</f>
        <v>101118</v>
      </c>
      <c r="B47" s="32" t="s">
        <v>152</v>
      </c>
      <c r="C47" s="46"/>
      <c r="D47" s="46"/>
      <c r="E47" s="42" t="s">
        <v>7</v>
      </c>
      <c r="F47" s="43">
        <f t="shared" ca="1" si="2"/>
        <v>6</v>
      </c>
      <c r="G47" s="44"/>
      <c r="H47" s="44">
        <f ca="1">G47*F47</f>
        <v>0</v>
      </c>
      <c r="I47" s="49">
        <v>2</v>
      </c>
      <c r="J47" s="45">
        <v>0</v>
      </c>
      <c r="K47" s="45">
        <v>6</v>
      </c>
      <c r="L47" s="45">
        <v>4</v>
      </c>
      <c r="M47" s="45">
        <v>10</v>
      </c>
      <c r="N47" s="45">
        <v>4</v>
      </c>
      <c r="O47" s="45">
        <v>10</v>
      </c>
      <c r="P47" s="45">
        <v>4</v>
      </c>
      <c r="Q47" s="45">
        <v>8</v>
      </c>
      <c r="R47" s="45">
        <v>6</v>
      </c>
      <c r="S47" s="45">
        <v>4</v>
      </c>
      <c r="T47" s="45">
        <v>0</v>
      </c>
      <c r="U47" s="45">
        <v>0</v>
      </c>
      <c r="V47" s="72">
        <f t="shared" si="6"/>
        <v>0</v>
      </c>
    </row>
    <row r="48" spans="1:22" x14ac:dyDescent="0.2">
      <c r="A48" s="120"/>
      <c r="B48" s="121"/>
      <c r="C48" s="121"/>
      <c r="D48" s="121"/>
      <c r="E48" s="121"/>
      <c r="F48" s="122" t="str">
        <f>"Ukupno "&amp;LOWER(B6)&amp;" - "&amp;LOWER(B7)&amp;":"</f>
        <v>Ukupno sustav video nadzora - oprema:</v>
      </c>
      <c r="G48" s="160">
        <f ca="1">SUM(H8:H47)</f>
        <v>0</v>
      </c>
      <c r="H48" s="160"/>
      <c r="I48" s="49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72">
        <f t="shared" ca="1" si="6"/>
        <v>0</v>
      </c>
    </row>
    <row r="49" spans="1:22" s="24" customFormat="1" x14ac:dyDescent="0.2">
      <c r="A49" s="65"/>
      <c r="B49" s="29"/>
      <c r="C49" s="28"/>
      <c r="D49" s="28"/>
      <c r="E49" s="28"/>
      <c r="F49" s="28"/>
      <c r="G49" s="33"/>
      <c r="H49" s="64"/>
      <c r="I49" s="49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72"/>
    </row>
    <row r="50" spans="1:22" s="24" customFormat="1" x14ac:dyDescent="0.2">
      <c r="A50" s="34">
        <f ca="1">IF(VALUE(broj_sheet)&lt;10,
IF(OFFSET(A50,-1,0)=".",broj_sheet*10+(COUNTIF(INDIRECT(ADDRESS(1,COLUMN())&amp;":"&amp;ADDRESS(ROW()-1,COLUMN())),"&lt;99"))+1,
IF(OR(LEN(OFFSET(A50,-1,0))=2,AND(LEN(OFFSET(A50,-1,0))=0,LEN(OFFSET(A50,-3,0))=5)),
IF(LEN(OFFSET(A50,-1,0))=2,(OFFSET(A50,-1,0))*10+1,IF(AND(LEN(OFFSET(A50,-1,0))=0,LEN(OFFSET(A50,-3,0))=5),INT(LEFT(OFFSET(A50,-3,0),3))+1,"greška x")),
IF(LEN(OFFSET(A50,-1,0))=3,(OFFSET(A50,-1,0))*100+1,
IF(LEN(OFFSET(A50,-1,0))=5,(OFFSET(A50,-1,0))+1,"greška1")))),
IF(VALUE(broj_sheet)&gt;=10,
IF(OFFSET(A50,-1,0)= ".",broj_sheet*10+(COUNTIF(INDIRECT(ADDRESS(1,COLUMN())&amp;":"&amp;ADDRESS(ROW()-1,COLUMN())),"&lt;999"))+1,
IF(OR(LEN(OFFSET(A50,-1,0))=3,AND(LEN(OFFSET(A50,-1,0))=0,LEN(OFFSET(A50,-3,0))=6)),
IF(LEN(OFFSET(A50,-1,0))=3,(OFFSET(A50,-1,0))*10+1,IF(AND(LEN(OFFSET(A50,-1,0))=0,LEN(OFFSET(A50,-3,0))=6),INT(LEFT(OFFSET(A50,-3,0),4))+1,"greška y")),
IF(LEN(OFFSET(A50,-1,0))=4,(OFFSET(A50,-1,0))*100+1,
IF(LEN(OFFSET(A50,-1,0))=6,(OFFSET(A50,-1,0))+1,"greška2")))),"greška3"))</f>
        <v>1012</v>
      </c>
      <c r="B50" s="29" t="s">
        <v>10</v>
      </c>
      <c r="C50" s="28"/>
      <c r="D50" s="28"/>
      <c r="E50" s="30"/>
      <c r="F50" s="30"/>
      <c r="G50" s="31"/>
      <c r="H50" s="30"/>
      <c r="I50" s="49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72"/>
    </row>
    <row r="51" spans="1:22" s="24" customFormat="1" ht="33.75" x14ac:dyDescent="0.2">
      <c r="A51" s="65">
        <f ca="1">IF(VALUE(broj_sheet)&lt;10,
IF(OFFSET(A51,-1,0)=".",broj_sheet*10+(COUNTIF(INDIRECT(ADDRESS(1,COLUMN())&amp;":"&amp;ADDRESS(ROW()-1,COLUMN())),"&lt;99"))+1,
IF(OR(LEN(OFFSET(A51,-1,0))=2,AND(LEN(OFFSET(A51,-1,0))=0,LEN(OFFSET(A51,-3,0))=5)),
IF(LEN(OFFSET(A51,-1,0))=2,(OFFSET(A51,-1,0))*10+1,IF(AND(LEN(OFFSET(A51,-1,0))=0,LEN(OFFSET(A51,-3,0))=5),INT(LEFT(OFFSET(A51,-3,0),3))+1,"greška x")),
IF(LEN(OFFSET(A51,-1,0))=3,(OFFSET(A51,-1,0))*100+1,
IF(LEN(OFFSET(A51,-1,0))=5,(OFFSET(A51,-1,0))+1,"greška1")))),
IF(VALUE(broj_sheet)&gt;=10,
IF(OFFSET(A51,-1,0)= ".",broj_sheet*10+(COUNTIF(INDIRECT(ADDRESS(1,COLUMN())&amp;":"&amp;ADDRESS(ROW()-1,COLUMN())),"&lt;999"))+1,
IF(OR(LEN(OFFSET(A51,-1,0))=3,AND(LEN(OFFSET(A51,-1,0))=0,LEN(OFFSET(A51,-3,0))=6)),
IF(LEN(OFFSET(A51,-1,0))=3,(OFFSET(A51,-1,0))*10+1,IF(AND(LEN(OFFSET(A51,-1,0))=0,LEN(OFFSET(A51,-3,0))=6),INT(LEFT(OFFSET(A51,-3,0),4))+1,"greška y")),
IF(LEN(OFFSET(A51,-1,0))=4,(OFFSET(A51,-1,0))*100+1,
IF(LEN(OFFSET(A51,-1,0))=6,(OFFSET(A51,-1,0))+1,"greška2")))),"greška3"))</f>
        <v>101201</v>
      </c>
      <c r="B51" s="32" t="s">
        <v>99</v>
      </c>
      <c r="C51" s="46"/>
      <c r="D51" s="46"/>
      <c r="E51" s="42" t="s">
        <v>9</v>
      </c>
      <c r="F51" s="43">
        <f t="shared" ref="F51:F68" ca="1" si="9">INDIRECT(ADDRESS(ROW(),COLUMN()+2+broj_sheet))</f>
        <v>350</v>
      </c>
      <c r="G51" s="44"/>
      <c r="H51" s="44">
        <f ca="1">G51*F51</f>
        <v>0</v>
      </c>
      <c r="I51" s="49">
        <v>250</v>
      </c>
      <c r="J51" s="45">
        <v>300</v>
      </c>
      <c r="K51" s="45">
        <v>125</v>
      </c>
      <c r="L51" s="45">
        <v>300</v>
      </c>
      <c r="M51" s="45">
        <v>400</v>
      </c>
      <c r="N51" s="45">
        <v>50</v>
      </c>
      <c r="O51" s="45">
        <v>400</v>
      </c>
      <c r="P51" s="45">
        <v>300</v>
      </c>
      <c r="Q51" s="45">
        <v>400</v>
      </c>
      <c r="R51" s="45">
        <v>350</v>
      </c>
      <c r="S51" s="45">
        <v>150</v>
      </c>
      <c r="T51" s="49">
        <v>0</v>
      </c>
      <c r="U51" s="45">
        <v>0</v>
      </c>
      <c r="V51" s="72">
        <f t="shared" ref="V51:V69" si="10">SUM(I51:U51)*G51</f>
        <v>0</v>
      </c>
    </row>
    <row r="52" spans="1:22" s="24" customFormat="1" ht="33.75" x14ac:dyDescent="0.2">
      <c r="A52" s="65">
        <f t="shared" ref="A52:A68" ca="1" si="11">IF(VALUE(broj_sheet)&lt;10,
IF(OFFSET(A52,-1,0)=".",broj_sheet*10+(COUNTIF(INDIRECT(ADDRESS(1,COLUMN())&amp;":"&amp;ADDRESS(ROW()-1,COLUMN())),"&lt;99"))+1,
IF(OR(LEN(OFFSET(A52,-1,0))=2,AND(LEN(OFFSET(A52,-1,0))=0,LEN(OFFSET(A52,-3,0))=5)),
IF(LEN(OFFSET(A52,-1,0))=2,(OFFSET(A52,-1,0))*10+1,IF(AND(LEN(OFFSET(A52,-1,0))=0,LEN(OFFSET(A52,-3,0))=5),INT(LEFT(OFFSET(A52,-3,0),3))+1,"greška x")),
IF(LEN(OFFSET(A52,-1,0))=3,(OFFSET(A52,-1,0))*100+1,
IF(LEN(OFFSET(A52,-1,0))=5,(OFFSET(A52,-1,0))+1,"greška1")))),
IF(VALUE(broj_sheet)&gt;=10,
IF(OFFSET(A52,-1,0)= ".",broj_sheet*10+(COUNTIF(INDIRECT(ADDRESS(1,COLUMN())&amp;":"&amp;ADDRESS(ROW()-1,COLUMN())),"&lt;999"))+1,
IF(OR(LEN(OFFSET(A52,-1,0))=3,AND(LEN(OFFSET(A52,-1,0))=0,LEN(OFFSET(A52,-3,0))=6)),
IF(LEN(OFFSET(A52,-1,0))=3,(OFFSET(A52,-1,0))*10+1,IF(AND(LEN(OFFSET(A52,-1,0))=0,LEN(OFFSET(A52,-3,0))=6),INT(LEFT(OFFSET(A52,-3,0),4))+1,"greška y")),
IF(LEN(OFFSET(A52,-1,0))=4,(OFFSET(A52,-1,0))*100+1,
IF(LEN(OFFSET(A52,-1,0))=6,(OFFSET(A52,-1,0))+1,"greška2")))),"greška3"))</f>
        <v>101202</v>
      </c>
      <c r="B52" s="32" t="s">
        <v>100</v>
      </c>
      <c r="C52" s="46"/>
      <c r="D52" s="46"/>
      <c r="E52" s="42" t="s">
        <v>9</v>
      </c>
      <c r="F52" s="43">
        <f t="shared" ca="1" si="9"/>
        <v>150</v>
      </c>
      <c r="G52" s="44"/>
      <c r="H52" s="44">
        <f t="shared" ref="H52:H68" ca="1" si="12">G52*F52</f>
        <v>0</v>
      </c>
      <c r="I52" s="49">
        <v>75</v>
      </c>
      <c r="J52" s="45">
        <v>0</v>
      </c>
      <c r="K52" s="45">
        <v>0</v>
      </c>
      <c r="L52" s="45">
        <v>0</v>
      </c>
      <c r="M52" s="45">
        <v>1200</v>
      </c>
      <c r="N52" s="45">
        <v>100</v>
      </c>
      <c r="O52" s="45">
        <v>0</v>
      </c>
      <c r="P52" s="45">
        <v>75</v>
      </c>
      <c r="Q52" s="45">
        <v>0</v>
      </c>
      <c r="R52" s="45">
        <v>150</v>
      </c>
      <c r="S52" s="45">
        <v>100</v>
      </c>
      <c r="T52" s="49">
        <v>0</v>
      </c>
      <c r="U52" s="45">
        <v>0</v>
      </c>
      <c r="V52" s="72">
        <f t="shared" si="10"/>
        <v>0</v>
      </c>
    </row>
    <row r="53" spans="1:22" s="24" customFormat="1" ht="33.75" x14ac:dyDescent="0.2">
      <c r="A53" s="65">
        <f t="shared" ca="1" si="11"/>
        <v>101203</v>
      </c>
      <c r="B53" s="32" t="s">
        <v>101</v>
      </c>
      <c r="C53" s="46"/>
      <c r="D53" s="46"/>
      <c r="E53" s="42" t="s">
        <v>9</v>
      </c>
      <c r="F53" s="43">
        <f t="shared" ca="1" si="9"/>
        <v>30</v>
      </c>
      <c r="G53" s="44"/>
      <c r="H53" s="44">
        <f t="shared" ca="1" si="12"/>
        <v>0</v>
      </c>
      <c r="I53" s="49">
        <v>20</v>
      </c>
      <c r="J53" s="45">
        <v>15</v>
      </c>
      <c r="K53" s="45">
        <v>0</v>
      </c>
      <c r="L53" s="45">
        <v>10</v>
      </c>
      <c r="M53" s="45">
        <v>50</v>
      </c>
      <c r="N53" s="45">
        <v>20</v>
      </c>
      <c r="O53" s="45">
        <v>50</v>
      </c>
      <c r="P53" s="45">
        <v>20</v>
      </c>
      <c r="Q53" s="45">
        <v>40</v>
      </c>
      <c r="R53" s="45">
        <v>30</v>
      </c>
      <c r="S53" s="45">
        <v>20</v>
      </c>
      <c r="T53" s="49">
        <v>0</v>
      </c>
      <c r="U53" s="45">
        <v>0</v>
      </c>
      <c r="V53" s="72">
        <f t="shared" si="10"/>
        <v>0</v>
      </c>
    </row>
    <row r="54" spans="1:22" s="24" customFormat="1" ht="33.75" x14ac:dyDescent="0.2">
      <c r="A54" s="65">
        <f t="shared" ca="1" si="11"/>
        <v>101204</v>
      </c>
      <c r="B54" s="32" t="s">
        <v>102</v>
      </c>
      <c r="C54" s="46"/>
      <c r="D54" s="46"/>
      <c r="E54" s="42" t="s">
        <v>9</v>
      </c>
      <c r="F54" s="43">
        <f t="shared" ca="1" si="9"/>
        <v>225</v>
      </c>
      <c r="G54" s="44"/>
      <c r="H54" s="44">
        <f t="shared" ca="1" si="12"/>
        <v>0</v>
      </c>
      <c r="I54" s="49">
        <v>200</v>
      </c>
      <c r="J54" s="45">
        <v>250</v>
      </c>
      <c r="K54" s="45">
        <v>400</v>
      </c>
      <c r="L54" s="45">
        <v>350</v>
      </c>
      <c r="M54" s="45">
        <v>720</v>
      </c>
      <c r="N54" s="45">
        <v>400</v>
      </c>
      <c r="O54" s="45">
        <v>250</v>
      </c>
      <c r="P54" s="45">
        <v>300</v>
      </c>
      <c r="Q54" s="45">
        <v>130</v>
      </c>
      <c r="R54" s="45">
        <v>225</v>
      </c>
      <c r="S54" s="45">
        <v>350</v>
      </c>
      <c r="T54" s="49">
        <v>0</v>
      </c>
      <c r="U54" s="45">
        <v>850</v>
      </c>
      <c r="V54" s="72">
        <f t="shared" si="10"/>
        <v>0</v>
      </c>
    </row>
    <row r="55" spans="1:22" s="24" customFormat="1" ht="33.75" x14ac:dyDescent="0.2">
      <c r="A55" s="65">
        <f t="shared" ca="1" si="11"/>
        <v>101205</v>
      </c>
      <c r="B55" s="32" t="s">
        <v>103</v>
      </c>
      <c r="C55" s="46"/>
      <c r="D55" s="46"/>
      <c r="E55" s="42" t="s">
        <v>9</v>
      </c>
      <c r="F55" s="43">
        <f t="shared" ca="1" si="9"/>
        <v>20</v>
      </c>
      <c r="G55" s="44"/>
      <c r="H55" s="44">
        <f t="shared" ca="1" si="12"/>
        <v>0</v>
      </c>
      <c r="I55" s="49">
        <v>20</v>
      </c>
      <c r="J55" s="45">
        <v>20</v>
      </c>
      <c r="K55" s="49">
        <v>20</v>
      </c>
      <c r="L55" s="49">
        <v>20</v>
      </c>
      <c r="M55" s="49">
        <v>20</v>
      </c>
      <c r="N55" s="45">
        <v>20</v>
      </c>
      <c r="O55" s="49">
        <v>20</v>
      </c>
      <c r="P55" s="49">
        <v>20</v>
      </c>
      <c r="Q55" s="49">
        <v>20</v>
      </c>
      <c r="R55" s="49">
        <v>20</v>
      </c>
      <c r="S55" s="49">
        <v>20</v>
      </c>
      <c r="T55" s="49">
        <v>0</v>
      </c>
      <c r="U55" s="45">
        <v>50</v>
      </c>
      <c r="V55" s="72">
        <f t="shared" si="10"/>
        <v>0</v>
      </c>
    </row>
    <row r="56" spans="1:22" s="24" customFormat="1" ht="33.75" x14ac:dyDescent="0.2">
      <c r="A56" s="65">
        <f t="shared" ca="1" si="11"/>
        <v>101206</v>
      </c>
      <c r="B56" s="32" t="s">
        <v>104</v>
      </c>
      <c r="C56" s="46"/>
      <c r="D56" s="46"/>
      <c r="E56" s="42" t="s">
        <v>9</v>
      </c>
      <c r="F56" s="43">
        <f t="shared" ca="1" si="9"/>
        <v>20</v>
      </c>
      <c r="G56" s="44"/>
      <c r="H56" s="44">
        <f t="shared" ca="1" si="12"/>
        <v>0</v>
      </c>
      <c r="I56" s="49">
        <v>20</v>
      </c>
      <c r="J56" s="45">
        <v>20</v>
      </c>
      <c r="K56" s="45">
        <v>20</v>
      </c>
      <c r="L56" s="45">
        <v>20</v>
      </c>
      <c r="M56" s="45">
        <v>20</v>
      </c>
      <c r="N56" s="45">
        <v>20</v>
      </c>
      <c r="O56" s="45">
        <v>20</v>
      </c>
      <c r="P56" s="45">
        <v>20</v>
      </c>
      <c r="Q56" s="45">
        <v>20</v>
      </c>
      <c r="R56" s="45">
        <v>20</v>
      </c>
      <c r="S56" s="45">
        <v>20</v>
      </c>
      <c r="T56" s="49">
        <v>0</v>
      </c>
      <c r="U56" s="45">
        <v>0</v>
      </c>
      <c r="V56" s="72">
        <f t="shared" si="10"/>
        <v>0</v>
      </c>
    </row>
    <row r="57" spans="1:22" s="24" customFormat="1" ht="33.75" x14ac:dyDescent="0.2">
      <c r="A57" s="65">
        <f t="shared" ca="1" si="11"/>
        <v>101207</v>
      </c>
      <c r="B57" s="32" t="s">
        <v>128</v>
      </c>
      <c r="C57" s="46"/>
      <c r="D57" s="46"/>
      <c r="E57" s="42" t="s">
        <v>9</v>
      </c>
      <c r="F57" s="43">
        <f t="shared" ca="1" si="9"/>
        <v>20</v>
      </c>
      <c r="G57" s="44"/>
      <c r="H57" s="44">
        <f t="shared" ca="1" si="12"/>
        <v>0</v>
      </c>
      <c r="I57" s="49">
        <v>20</v>
      </c>
      <c r="J57" s="45">
        <v>20</v>
      </c>
      <c r="K57" s="45">
        <v>20</v>
      </c>
      <c r="L57" s="45">
        <v>20</v>
      </c>
      <c r="M57" s="45">
        <v>20</v>
      </c>
      <c r="N57" s="45">
        <v>20</v>
      </c>
      <c r="O57" s="45">
        <v>20</v>
      </c>
      <c r="P57" s="45">
        <v>20</v>
      </c>
      <c r="Q57" s="45">
        <v>20</v>
      </c>
      <c r="R57" s="45">
        <v>20</v>
      </c>
      <c r="S57" s="45">
        <v>20</v>
      </c>
      <c r="T57" s="49">
        <v>0</v>
      </c>
      <c r="U57" s="45">
        <v>20</v>
      </c>
      <c r="V57" s="72">
        <f t="shared" si="10"/>
        <v>0</v>
      </c>
    </row>
    <row r="58" spans="1:22" s="24" customFormat="1" ht="33.75" x14ac:dyDescent="0.2">
      <c r="A58" s="65">
        <f t="shared" ca="1" si="11"/>
        <v>101208</v>
      </c>
      <c r="B58" s="32" t="s">
        <v>153</v>
      </c>
      <c r="C58" s="46"/>
      <c r="D58" s="46"/>
      <c r="E58" s="42" t="s">
        <v>9</v>
      </c>
      <c r="F58" s="43">
        <f t="shared" ca="1" si="9"/>
        <v>300</v>
      </c>
      <c r="G58" s="44"/>
      <c r="H58" s="44">
        <f t="shared" ca="1" si="12"/>
        <v>0</v>
      </c>
      <c r="I58" s="49">
        <v>400</v>
      </c>
      <c r="J58" s="45">
        <v>350</v>
      </c>
      <c r="K58" s="45">
        <v>450</v>
      </c>
      <c r="L58" s="45">
        <v>400</v>
      </c>
      <c r="M58" s="45">
        <v>550</v>
      </c>
      <c r="N58" s="45">
        <v>400</v>
      </c>
      <c r="O58" s="45">
        <v>250</v>
      </c>
      <c r="P58" s="45">
        <v>300</v>
      </c>
      <c r="Q58" s="45">
        <v>200</v>
      </c>
      <c r="R58" s="45">
        <v>300</v>
      </c>
      <c r="S58" s="45">
        <v>400</v>
      </c>
      <c r="T58" s="49">
        <v>0</v>
      </c>
      <c r="U58" s="45">
        <v>1700</v>
      </c>
      <c r="V58" s="72">
        <f t="shared" si="10"/>
        <v>0</v>
      </c>
    </row>
    <row r="59" spans="1:22" s="24" customFormat="1" ht="33.75" x14ac:dyDescent="0.2">
      <c r="A59" s="65">
        <f t="shared" ca="1" si="11"/>
        <v>101209</v>
      </c>
      <c r="B59" s="32" t="s">
        <v>154</v>
      </c>
      <c r="C59" s="46"/>
      <c r="D59" s="46"/>
      <c r="E59" s="42" t="s">
        <v>9</v>
      </c>
      <c r="F59" s="43">
        <f t="shared" ca="1" si="9"/>
        <v>300</v>
      </c>
      <c r="G59" s="44"/>
      <c r="H59" s="44">
        <f t="shared" ca="1" si="12"/>
        <v>0</v>
      </c>
      <c r="I59" s="49">
        <v>100</v>
      </c>
      <c r="J59" s="45">
        <v>0</v>
      </c>
      <c r="K59" s="45">
        <v>0</v>
      </c>
      <c r="L59" s="45">
        <v>220</v>
      </c>
      <c r="M59" s="45">
        <v>1250</v>
      </c>
      <c r="N59" s="45">
        <v>300</v>
      </c>
      <c r="O59" s="45">
        <v>450</v>
      </c>
      <c r="P59" s="45">
        <v>0</v>
      </c>
      <c r="Q59" s="45">
        <v>400</v>
      </c>
      <c r="R59" s="45">
        <v>300</v>
      </c>
      <c r="S59" s="45">
        <v>200</v>
      </c>
      <c r="T59" s="49">
        <v>0</v>
      </c>
      <c r="U59" s="45">
        <v>0</v>
      </c>
      <c r="V59" s="72">
        <f t="shared" si="10"/>
        <v>0</v>
      </c>
    </row>
    <row r="60" spans="1:22" s="92" customFormat="1" ht="33.75" x14ac:dyDescent="0.2">
      <c r="A60" s="73">
        <f t="shared" ca="1" si="11"/>
        <v>101210</v>
      </c>
      <c r="B60" s="32" t="s">
        <v>74</v>
      </c>
      <c r="C60" s="46" t="s">
        <v>23</v>
      </c>
      <c r="D60" s="46" t="s">
        <v>23</v>
      </c>
      <c r="E60" s="42" t="s">
        <v>9</v>
      </c>
      <c r="F60" s="43">
        <f t="shared" ca="1" si="9"/>
        <v>10</v>
      </c>
      <c r="G60" s="44"/>
      <c r="H60" s="44">
        <f t="shared" ca="1" si="12"/>
        <v>0</v>
      </c>
      <c r="I60" s="91">
        <v>10</v>
      </c>
      <c r="J60" s="91">
        <v>10</v>
      </c>
      <c r="K60" s="91">
        <v>10</v>
      </c>
      <c r="L60" s="91">
        <v>10</v>
      </c>
      <c r="M60" s="91">
        <v>30</v>
      </c>
      <c r="N60" s="91">
        <v>10</v>
      </c>
      <c r="O60" s="91">
        <v>10</v>
      </c>
      <c r="P60" s="91">
        <v>10</v>
      </c>
      <c r="Q60" s="91">
        <v>10</v>
      </c>
      <c r="R60" s="91">
        <v>10</v>
      </c>
      <c r="S60" s="91">
        <v>10</v>
      </c>
      <c r="T60" s="49">
        <v>0</v>
      </c>
      <c r="U60" s="91">
        <v>10</v>
      </c>
      <c r="V60" s="72">
        <f t="shared" si="10"/>
        <v>0</v>
      </c>
    </row>
    <row r="61" spans="1:22" s="92" customFormat="1" ht="33.75" x14ac:dyDescent="0.2">
      <c r="A61" s="73">
        <f t="shared" ca="1" si="11"/>
        <v>101211</v>
      </c>
      <c r="B61" s="32" t="s">
        <v>75</v>
      </c>
      <c r="C61" s="46" t="s">
        <v>23</v>
      </c>
      <c r="D61" s="46" t="s">
        <v>23</v>
      </c>
      <c r="E61" s="42" t="s">
        <v>9</v>
      </c>
      <c r="F61" s="43">
        <f t="shared" ca="1" si="9"/>
        <v>20</v>
      </c>
      <c r="G61" s="44"/>
      <c r="H61" s="44">
        <f t="shared" ca="1" si="12"/>
        <v>0</v>
      </c>
      <c r="I61" s="91">
        <v>20</v>
      </c>
      <c r="J61" s="91">
        <v>20</v>
      </c>
      <c r="K61" s="91">
        <v>20</v>
      </c>
      <c r="L61" s="91">
        <v>20</v>
      </c>
      <c r="M61" s="91">
        <v>40</v>
      </c>
      <c r="N61" s="91">
        <v>20</v>
      </c>
      <c r="O61" s="91">
        <v>20</v>
      </c>
      <c r="P61" s="91">
        <v>20</v>
      </c>
      <c r="Q61" s="91">
        <v>20</v>
      </c>
      <c r="R61" s="91">
        <v>20</v>
      </c>
      <c r="S61" s="91">
        <v>20</v>
      </c>
      <c r="T61" s="49">
        <v>0</v>
      </c>
      <c r="U61" s="91">
        <v>20</v>
      </c>
      <c r="V61" s="72">
        <f t="shared" si="10"/>
        <v>0</v>
      </c>
    </row>
    <row r="62" spans="1:22" s="92" customFormat="1" ht="45" x14ac:dyDescent="0.2">
      <c r="A62" s="73">
        <f t="shared" ca="1" si="11"/>
        <v>101212</v>
      </c>
      <c r="B62" s="32" t="s">
        <v>132</v>
      </c>
      <c r="C62" s="46" t="s">
        <v>23</v>
      </c>
      <c r="D62" s="46" t="s">
        <v>23</v>
      </c>
      <c r="E62" s="42" t="s">
        <v>9</v>
      </c>
      <c r="F62" s="43">
        <f t="shared" ca="1" si="9"/>
        <v>5</v>
      </c>
      <c r="G62" s="44"/>
      <c r="H62" s="44">
        <f t="shared" ca="1" si="12"/>
        <v>0</v>
      </c>
      <c r="I62" s="91">
        <v>5</v>
      </c>
      <c r="J62" s="91">
        <v>5</v>
      </c>
      <c r="K62" s="91">
        <v>5</v>
      </c>
      <c r="L62" s="91">
        <v>5</v>
      </c>
      <c r="M62" s="91">
        <v>20</v>
      </c>
      <c r="N62" s="91">
        <v>5</v>
      </c>
      <c r="O62" s="91">
        <v>5</v>
      </c>
      <c r="P62" s="91">
        <v>5</v>
      </c>
      <c r="Q62" s="91">
        <v>5</v>
      </c>
      <c r="R62" s="91">
        <v>5</v>
      </c>
      <c r="S62" s="91">
        <v>5</v>
      </c>
      <c r="T62" s="49">
        <v>0</v>
      </c>
      <c r="U62" s="68">
        <v>40</v>
      </c>
      <c r="V62" s="72">
        <f t="shared" si="10"/>
        <v>0</v>
      </c>
    </row>
    <row r="63" spans="1:22" s="92" customFormat="1" ht="45" x14ac:dyDescent="0.2">
      <c r="A63" s="73">
        <f t="shared" ca="1" si="11"/>
        <v>101213</v>
      </c>
      <c r="B63" s="32" t="s">
        <v>71</v>
      </c>
      <c r="C63" s="46" t="s">
        <v>23</v>
      </c>
      <c r="D63" s="46" t="s">
        <v>23</v>
      </c>
      <c r="E63" s="42" t="s">
        <v>9</v>
      </c>
      <c r="F63" s="43">
        <f t="shared" ca="1" si="9"/>
        <v>25</v>
      </c>
      <c r="G63" s="44"/>
      <c r="H63" s="44">
        <f t="shared" ca="1" si="12"/>
        <v>0</v>
      </c>
      <c r="I63" s="91">
        <v>25</v>
      </c>
      <c r="J63" s="91">
        <v>25</v>
      </c>
      <c r="K63" s="91">
        <v>25</v>
      </c>
      <c r="L63" s="91">
        <v>25</v>
      </c>
      <c r="M63" s="91">
        <v>50</v>
      </c>
      <c r="N63" s="91">
        <v>25</v>
      </c>
      <c r="O63" s="91">
        <v>25</v>
      </c>
      <c r="P63" s="91">
        <v>25</v>
      </c>
      <c r="Q63" s="91">
        <v>25</v>
      </c>
      <c r="R63" s="91">
        <v>25</v>
      </c>
      <c r="S63" s="91">
        <v>25</v>
      </c>
      <c r="T63" s="49">
        <v>0</v>
      </c>
      <c r="U63" s="68">
        <v>40</v>
      </c>
      <c r="V63" s="72">
        <f t="shared" si="10"/>
        <v>0</v>
      </c>
    </row>
    <row r="64" spans="1:22" s="92" customFormat="1" ht="45" x14ac:dyDescent="0.2">
      <c r="A64" s="73">
        <f t="shared" ca="1" si="11"/>
        <v>101214</v>
      </c>
      <c r="B64" s="32" t="s">
        <v>76</v>
      </c>
      <c r="C64" s="46" t="s">
        <v>23</v>
      </c>
      <c r="D64" s="46" t="s">
        <v>23</v>
      </c>
      <c r="E64" s="42" t="s">
        <v>9</v>
      </c>
      <c r="F64" s="43">
        <f t="shared" ca="1" si="9"/>
        <v>40</v>
      </c>
      <c r="G64" s="44"/>
      <c r="H64" s="44">
        <f t="shared" ca="1" si="12"/>
        <v>0</v>
      </c>
      <c r="I64" s="91">
        <v>40</v>
      </c>
      <c r="J64" s="91">
        <v>40</v>
      </c>
      <c r="K64" s="91">
        <v>40</v>
      </c>
      <c r="L64" s="91">
        <v>40</v>
      </c>
      <c r="M64" s="91">
        <v>60</v>
      </c>
      <c r="N64" s="91">
        <v>40</v>
      </c>
      <c r="O64" s="91">
        <v>40</v>
      </c>
      <c r="P64" s="91">
        <v>40</v>
      </c>
      <c r="Q64" s="91">
        <v>40</v>
      </c>
      <c r="R64" s="91">
        <v>40</v>
      </c>
      <c r="S64" s="91">
        <v>40</v>
      </c>
      <c r="T64" s="49">
        <v>0</v>
      </c>
      <c r="U64" s="91">
        <v>40</v>
      </c>
      <c r="V64" s="72">
        <f t="shared" si="10"/>
        <v>0</v>
      </c>
    </row>
    <row r="65" spans="1:22" s="92" customFormat="1" ht="22.5" x14ac:dyDescent="0.2">
      <c r="A65" s="73">
        <f t="shared" ca="1" si="11"/>
        <v>101215</v>
      </c>
      <c r="B65" s="32" t="s">
        <v>134</v>
      </c>
      <c r="C65" s="46" t="s">
        <v>23</v>
      </c>
      <c r="D65" s="46" t="s">
        <v>23</v>
      </c>
      <c r="E65" s="42" t="s">
        <v>9</v>
      </c>
      <c r="F65" s="43">
        <f t="shared" ca="1" si="9"/>
        <v>15</v>
      </c>
      <c r="G65" s="44"/>
      <c r="H65" s="44">
        <f t="shared" ca="1" si="12"/>
        <v>0</v>
      </c>
      <c r="I65" s="91">
        <v>10</v>
      </c>
      <c r="J65" s="91">
        <v>10</v>
      </c>
      <c r="K65" s="91">
        <v>10</v>
      </c>
      <c r="L65" s="91">
        <v>10</v>
      </c>
      <c r="M65" s="91">
        <v>15</v>
      </c>
      <c r="N65" s="91">
        <v>10</v>
      </c>
      <c r="O65" s="91">
        <v>15</v>
      </c>
      <c r="P65" s="91">
        <v>10</v>
      </c>
      <c r="Q65" s="91">
        <v>15</v>
      </c>
      <c r="R65" s="91">
        <v>15</v>
      </c>
      <c r="S65" s="91">
        <v>10</v>
      </c>
      <c r="T65" s="49">
        <v>0</v>
      </c>
      <c r="U65" s="91">
        <v>50</v>
      </c>
      <c r="V65" s="72">
        <f t="shared" si="10"/>
        <v>0</v>
      </c>
    </row>
    <row r="66" spans="1:22" s="92" customFormat="1" ht="45" x14ac:dyDescent="0.2">
      <c r="A66" s="73">
        <f t="shared" ca="1" si="11"/>
        <v>101216</v>
      </c>
      <c r="B66" s="32" t="s">
        <v>77</v>
      </c>
      <c r="C66" s="46" t="s">
        <v>23</v>
      </c>
      <c r="D66" s="46" t="s">
        <v>23</v>
      </c>
      <c r="E66" s="42" t="s">
        <v>8</v>
      </c>
      <c r="F66" s="43">
        <f t="shared" ca="1" si="9"/>
        <v>1</v>
      </c>
      <c r="G66" s="44"/>
      <c r="H66" s="44">
        <f t="shared" ca="1" si="12"/>
        <v>0</v>
      </c>
      <c r="I66" s="91">
        <v>1</v>
      </c>
      <c r="J66" s="91">
        <v>1</v>
      </c>
      <c r="K66" s="91">
        <v>1</v>
      </c>
      <c r="L66" s="91">
        <v>1</v>
      </c>
      <c r="M66" s="91">
        <v>1</v>
      </c>
      <c r="N66" s="91">
        <v>1</v>
      </c>
      <c r="O66" s="91">
        <v>1</v>
      </c>
      <c r="P66" s="91">
        <v>1</v>
      </c>
      <c r="Q66" s="91">
        <v>1</v>
      </c>
      <c r="R66" s="91">
        <v>1</v>
      </c>
      <c r="S66" s="91">
        <v>1</v>
      </c>
      <c r="T66" s="49">
        <v>0</v>
      </c>
      <c r="U66" s="91">
        <v>1</v>
      </c>
      <c r="V66" s="72">
        <f t="shared" si="10"/>
        <v>0</v>
      </c>
    </row>
    <row r="67" spans="1:22" s="92" customFormat="1" ht="22.5" x14ac:dyDescent="0.2">
      <c r="A67" s="73">
        <f t="shared" ca="1" si="11"/>
        <v>101217</v>
      </c>
      <c r="B67" s="32" t="s">
        <v>78</v>
      </c>
      <c r="C67" s="46" t="s">
        <v>23</v>
      </c>
      <c r="D67" s="46" t="s">
        <v>23</v>
      </c>
      <c r="E67" s="42" t="s">
        <v>8</v>
      </c>
      <c r="F67" s="43">
        <f t="shared" ca="1" si="9"/>
        <v>1</v>
      </c>
      <c r="G67" s="44"/>
      <c r="H67" s="44">
        <f t="shared" ca="1" si="12"/>
        <v>0</v>
      </c>
      <c r="I67" s="91">
        <v>1</v>
      </c>
      <c r="J67" s="91">
        <v>1</v>
      </c>
      <c r="K67" s="91">
        <v>1</v>
      </c>
      <c r="L67" s="91">
        <v>1</v>
      </c>
      <c r="M67" s="91">
        <v>1</v>
      </c>
      <c r="N67" s="91">
        <v>1</v>
      </c>
      <c r="O67" s="91">
        <v>1</v>
      </c>
      <c r="P67" s="91">
        <v>1</v>
      </c>
      <c r="Q67" s="91">
        <v>1</v>
      </c>
      <c r="R67" s="91">
        <v>1</v>
      </c>
      <c r="S67" s="91">
        <v>1</v>
      </c>
      <c r="T67" s="49">
        <v>0</v>
      </c>
      <c r="U67" s="91">
        <v>1</v>
      </c>
      <c r="V67" s="72">
        <f t="shared" si="10"/>
        <v>0</v>
      </c>
    </row>
    <row r="68" spans="1:22" s="24" customFormat="1" ht="56.25" x14ac:dyDescent="0.2">
      <c r="A68" s="65">
        <f t="shared" ca="1" si="11"/>
        <v>101218</v>
      </c>
      <c r="B68" s="32" t="s">
        <v>60</v>
      </c>
      <c r="C68" s="46" t="s">
        <v>23</v>
      </c>
      <c r="D68" s="46" t="s">
        <v>23</v>
      </c>
      <c r="E68" s="42" t="s">
        <v>8</v>
      </c>
      <c r="F68" s="43">
        <f t="shared" ca="1" si="9"/>
        <v>2</v>
      </c>
      <c r="G68" s="44"/>
      <c r="H68" s="44">
        <f t="shared" ca="1" si="12"/>
        <v>0</v>
      </c>
      <c r="I68" s="49">
        <v>2</v>
      </c>
      <c r="J68" s="45">
        <v>2</v>
      </c>
      <c r="K68" s="45">
        <v>2</v>
      </c>
      <c r="L68" s="45">
        <v>2</v>
      </c>
      <c r="M68" s="45">
        <v>5</v>
      </c>
      <c r="N68" s="45">
        <v>2</v>
      </c>
      <c r="O68" s="45">
        <v>2</v>
      </c>
      <c r="P68" s="45">
        <v>2</v>
      </c>
      <c r="Q68" s="45">
        <v>2</v>
      </c>
      <c r="R68" s="45">
        <v>2</v>
      </c>
      <c r="S68" s="45">
        <v>2</v>
      </c>
      <c r="T68" s="49">
        <v>0</v>
      </c>
      <c r="U68" s="45">
        <v>2</v>
      </c>
      <c r="V68" s="72">
        <f t="shared" si="10"/>
        <v>0</v>
      </c>
    </row>
    <row r="69" spans="1:22" x14ac:dyDescent="0.2">
      <c r="A69" s="120"/>
      <c r="B69" s="121"/>
      <c r="C69" s="121"/>
      <c r="D69" s="121"/>
      <c r="E69" s="121"/>
      <c r="F69" s="122" t="str">
        <f>"Ukupno "&amp;LOWER(B6)&amp;" - "&amp;LOWER(B50)&amp;":"</f>
        <v>Ukupno sustav video nadzora - instalacije:</v>
      </c>
      <c r="G69" s="160">
        <f ca="1">SUM(H51:H68)</f>
        <v>0</v>
      </c>
      <c r="H69" s="160"/>
      <c r="I69" s="49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72">
        <f t="shared" ca="1" si="10"/>
        <v>0</v>
      </c>
    </row>
    <row r="70" spans="1:22" s="24" customFormat="1" x14ac:dyDescent="0.2">
      <c r="A70" s="65"/>
      <c r="B70" s="29"/>
      <c r="C70" s="28"/>
      <c r="D70" s="28"/>
      <c r="E70" s="28"/>
      <c r="F70" s="28"/>
      <c r="G70" s="33"/>
      <c r="H70" s="64"/>
      <c r="I70" s="49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72"/>
    </row>
    <row r="71" spans="1:22" s="24" customFormat="1" x14ac:dyDescent="0.2">
      <c r="A71" s="34">
        <f t="shared" ref="A71:A79" ca="1" si="13">IF(VALUE(broj_sheet)&lt;10,
IF(OFFSET(A71,-1,0)=".",broj_sheet*10+(COUNTIF(INDIRECT(ADDRESS(1,COLUMN())&amp;":"&amp;ADDRESS(ROW()-1,COLUMN())),"&lt;99"))+1,
IF(OR(LEN(OFFSET(A71,-1,0))=2,AND(LEN(OFFSET(A71,-1,0))=0,LEN(OFFSET(A71,-3,0))=5)),
IF(LEN(OFFSET(A71,-1,0))=2,(OFFSET(A71,-1,0))*10+1,IF(AND(LEN(OFFSET(A71,-1,0))=0,LEN(OFFSET(A71,-3,0))=5),INT(LEFT(OFFSET(A71,-3,0),3))+1,"greška x")),
IF(LEN(OFFSET(A71,-1,0))=3,(OFFSET(A71,-1,0))*100+1,
IF(LEN(OFFSET(A71,-1,0))=5,(OFFSET(A71,-1,0))+1,"greška1")))),
IF(VALUE(broj_sheet)&gt;=10,
IF(OFFSET(A71,-1,0)= ".",broj_sheet*10+(COUNTIF(INDIRECT(ADDRESS(1,COLUMN())&amp;":"&amp;ADDRESS(ROW()-1,COLUMN())),"&lt;999"))+1,
IF(OR(LEN(OFFSET(A71,-1,0))=3,AND(LEN(OFFSET(A71,-1,0))=0,LEN(OFFSET(A71,-3,0))=6)),
IF(LEN(OFFSET(A71,-1,0))=3,(OFFSET(A71,-1,0))*10+1,IF(AND(LEN(OFFSET(A71,-1,0))=0,LEN(OFFSET(A71,-3,0))=6),INT(LEFT(OFFSET(A71,-3,0),4))+1,"greška y")),
IF(LEN(OFFSET(A71,-1,0))=4,(OFFSET(A71,-1,0))*100+1,
IF(LEN(OFFSET(A71,-1,0))=6,(OFFSET(A71,-1,0))+1,"greška2")))),"greška3"))</f>
        <v>1013</v>
      </c>
      <c r="B71" s="29" t="s">
        <v>15</v>
      </c>
      <c r="C71" s="28"/>
      <c r="D71" s="28"/>
      <c r="E71" s="30"/>
      <c r="F71" s="30"/>
      <c r="G71" s="31"/>
      <c r="H71" s="30"/>
      <c r="I71" s="49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72"/>
    </row>
    <row r="72" spans="1:22" s="2" customFormat="1" ht="56.25" x14ac:dyDescent="0.2">
      <c r="A72" s="65">
        <f t="shared" ca="1" si="13"/>
        <v>101301</v>
      </c>
      <c r="B72" s="32" t="s">
        <v>84</v>
      </c>
      <c r="C72" s="46" t="s">
        <v>23</v>
      </c>
      <c r="D72" s="46" t="s">
        <v>23</v>
      </c>
      <c r="E72" s="75" t="s">
        <v>7</v>
      </c>
      <c r="F72" s="43">
        <f t="shared" ref="F72:F79" ca="1" si="14">INDIRECT(ADDRESS(ROW(),COLUMN()+2+broj_sheet))</f>
        <v>9</v>
      </c>
      <c r="G72" s="44"/>
      <c r="H72" s="76">
        <f t="shared" ref="H72:H75" ca="1" si="15">G72*F72</f>
        <v>0</v>
      </c>
      <c r="I72" s="49">
        <v>10</v>
      </c>
      <c r="J72" s="45">
        <v>6</v>
      </c>
      <c r="K72" s="45">
        <v>11</v>
      </c>
      <c r="L72" s="45">
        <v>11</v>
      </c>
      <c r="M72" s="45">
        <v>21</v>
      </c>
      <c r="N72" s="45">
        <v>11</v>
      </c>
      <c r="O72" s="45">
        <v>10</v>
      </c>
      <c r="P72" s="45">
        <v>11</v>
      </c>
      <c r="Q72" s="45">
        <v>7</v>
      </c>
      <c r="R72" s="45">
        <v>9</v>
      </c>
      <c r="S72" s="45">
        <v>10</v>
      </c>
      <c r="T72" s="49">
        <v>0</v>
      </c>
      <c r="U72" s="45">
        <v>17</v>
      </c>
      <c r="V72" s="72">
        <f t="shared" ref="V72:V80" si="16">SUM(I72:U72)*G72</f>
        <v>0</v>
      </c>
    </row>
    <row r="73" spans="1:22" s="2" customFormat="1" ht="45" x14ac:dyDescent="0.2">
      <c r="A73" s="65">
        <f t="shared" ca="1" si="13"/>
        <v>101302</v>
      </c>
      <c r="B73" s="52" t="s">
        <v>96</v>
      </c>
      <c r="C73" s="46" t="s">
        <v>23</v>
      </c>
      <c r="D73" s="46" t="s">
        <v>23</v>
      </c>
      <c r="E73" s="75" t="s">
        <v>8</v>
      </c>
      <c r="F73" s="43">
        <f t="shared" ca="1" si="14"/>
        <v>1</v>
      </c>
      <c r="G73" s="44"/>
      <c r="H73" s="76">
        <f t="shared" ca="1" si="15"/>
        <v>0</v>
      </c>
      <c r="I73" s="49">
        <v>1</v>
      </c>
      <c r="J73" s="49">
        <v>1</v>
      </c>
      <c r="K73" s="49">
        <v>1</v>
      </c>
      <c r="L73" s="49">
        <v>1</v>
      </c>
      <c r="M73" s="49">
        <v>2</v>
      </c>
      <c r="N73" s="49">
        <v>1</v>
      </c>
      <c r="O73" s="49">
        <v>1</v>
      </c>
      <c r="P73" s="49">
        <v>1</v>
      </c>
      <c r="Q73" s="49">
        <v>1</v>
      </c>
      <c r="R73" s="49">
        <v>1</v>
      </c>
      <c r="S73" s="49">
        <v>1</v>
      </c>
      <c r="T73" s="49">
        <v>0</v>
      </c>
      <c r="U73" s="49">
        <v>0</v>
      </c>
      <c r="V73" s="72">
        <f t="shared" si="16"/>
        <v>0</v>
      </c>
    </row>
    <row r="74" spans="1:22" s="2" customFormat="1" ht="33.75" x14ac:dyDescent="0.2">
      <c r="A74" s="65">
        <f t="shared" ca="1" si="13"/>
        <v>101303</v>
      </c>
      <c r="B74" s="52" t="s">
        <v>81</v>
      </c>
      <c r="C74" s="46" t="s">
        <v>23</v>
      </c>
      <c r="D74" s="46" t="s">
        <v>23</v>
      </c>
      <c r="E74" s="75" t="s">
        <v>8</v>
      </c>
      <c r="F74" s="43">
        <f t="shared" ca="1" si="14"/>
        <v>1</v>
      </c>
      <c r="G74" s="44"/>
      <c r="H74" s="76">
        <f t="shared" ca="1" si="15"/>
        <v>0</v>
      </c>
      <c r="I74" s="49">
        <v>1</v>
      </c>
      <c r="J74" s="49">
        <v>1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49">
        <v>1</v>
      </c>
      <c r="Q74" s="49">
        <v>1</v>
      </c>
      <c r="R74" s="49">
        <v>1</v>
      </c>
      <c r="S74" s="49">
        <v>1</v>
      </c>
      <c r="T74" s="49">
        <v>0</v>
      </c>
      <c r="U74" s="49">
        <v>0</v>
      </c>
      <c r="V74" s="72">
        <f t="shared" si="16"/>
        <v>0</v>
      </c>
    </row>
    <row r="75" spans="1:22" s="2" customFormat="1" ht="22.5" x14ac:dyDescent="0.2">
      <c r="A75" s="65">
        <f t="shared" ca="1" si="13"/>
        <v>101304</v>
      </c>
      <c r="B75" s="52" t="s">
        <v>80</v>
      </c>
      <c r="C75" s="46" t="s">
        <v>23</v>
      </c>
      <c r="D75" s="46" t="s">
        <v>23</v>
      </c>
      <c r="E75" s="75" t="s">
        <v>8</v>
      </c>
      <c r="F75" s="43">
        <f t="shared" ca="1" si="14"/>
        <v>1</v>
      </c>
      <c r="G75" s="44"/>
      <c r="H75" s="76">
        <f t="shared" ca="1" si="15"/>
        <v>0</v>
      </c>
      <c r="I75" s="49">
        <v>1</v>
      </c>
      <c r="J75" s="49">
        <v>1</v>
      </c>
      <c r="K75" s="49">
        <v>1</v>
      </c>
      <c r="L75" s="49">
        <v>1</v>
      </c>
      <c r="M75" s="49">
        <v>1</v>
      </c>
      <c r="N75" s="49">
        <v>1</v>
      </c>
      <c r="O75" s="49">
        <v>1</v>
      </c>
      <c r="P75" s="49">
        <v>1</v>
      </c>
      <c r="Q75" s="49">
        <v>1</v>
      </c>
      <c r="R75" s="49">
        <v>1</v>
      </c>
      <c r="S75" s="49">
        <v>1</v>
      </c>
      <c r="T75" s="49">
        <v>0</v>
      </c>
      <c r="U75" s="49">
        <v>0</v>
      </c>
      <c r="V75" s="72">
        <f t="shared" si="16"/>
        <v>0</v>
      </c>
    </row>
    <row r="76" spans="1:22" ht="45" x14ac:dyDescent="0.2">
      <c r="A76" s="65">
        <f t="shared" ca="1" si="13"/>
        <v>101305</v>
      </c>
      <c r="B76" s="32" t="s">
        <v>79</v>
      </c>
      <c r="C76" s="46" t="s">
        <v>23</v>
      </c>
      <c r="D76" s="46" t="s">
        <v>23</v>
      </c>
      <c r="E76" s="75" t="s">
        <v>8</v>
      </c>
      <c r="F76" s="43">
        <f t="shared" ca="1" si="14"/>
        <v>1</v>
      </c>
      <c r="G76" s="44"/>
      <c r="H76" s="77">
        <f ca="1">F76*G76</f>
        <v>0</v>
      </c>
      <c r="I76" s="49">
        <v>1</v>
      </c>
      <c r="J76" s="45">
        <v>1</v>
      </c>
      <c r="K76" s="49">
        <v>1</v>
      </c>
      <c r="L76" s="49">
        <v>1</v>
      </c>
      <c r="M76" s="49">
        <v>1</v>
      </c>
      <c r="N76" s="49">
        <v>1</v>
      </c>
      <c r="O76" s="49">
        <v>1</v>
      </c>
      <c r="P76" s="49">
        <v>1</v>
      </c>
      <c r="Q76" s="49">
        <v>1</v>
      </c>
      <c r="R76" s="49">
        <v>1</v>
      </c>
      <c r="S76" s="49">
        <v>1</v>
      </c>
      <c r="T76" s="49">
        <v>0</v>
      </c>
      <c r="U76" s="49">
        <v>1</v>
      </c>
      <c r="V76" s="72">
        <f t="shared" si="16"/>
        <v>0</v>
      </c>
    </row>
    <row r="77" spans="1:22" ht="56.25" x14ac:dyDescent="0.2">
      <c r="A77" s="65">
        <f t="shared" ca="1" si="13"/>
        <v>101306</v>
      </c>
      <c r="B77" s="32" t="s">
        <v>97</v>
      </c>
      <c r="C77" s="46" t="s">
        <v>23</v>
      </c>
      <c r="D77" s="46" t="s">
        <v>23</v>
      </c>
      <c r="E77" s="75" t="s">
        <v>7</v>
      </c>
      <c r="F77" s="43">
        <f t="shared" ca="1" si="14"/>
        <v>1</v>
      </c>
      <c r="G77" s="44"/>
      <c r="H77" s="77">
        <f ca="1">F77*G77</f>
        <v>0</v>
      </c>
      <c r="I77" s="49">
        <v>1</v>
      </c>
      <c r="J77" s="45">
        <v>1</v>
      </c>
      <c r="K77" s="49">
        <v>1</v>
      </c>
      <c r="L77" s="49">
        <v>1</v>
      </c>
      <c r="M77" s="49">
        <v>2</v>
      </c>
      <c r="N77" s="49">
        <v>1</v>
      </c>
      <c r="O77" s="49">
        <v>1</v>
      </c>
      <c r="P77" s="49">
        <v>1</v>
      </c>
      <c r="Q77" s="49">
        <v>1</v>
      </c>
      <c r="R77" s="49">
        <v>1</v>
      </c>
      <c r="S77" s="49">
        <v>1</v>
      </c>
      <c r="T77" s="49">
        <v>0</v>
      </c>
      <c r="U77" s="49">
        <v>0</v>
      </c>
      <c r="V77" s="72">
        <f t="shared" si="16"/>
        <v>0</v>
      </c>
    </row>
    <row r="78" spans="1:22" ht="56.25" x14ac:dyDescent="0.2">
      <c r="A78" s="65">
        <f t="shared" ca="1" si="13"/>
        <v>101307</v>
      </c>
      <c r="B78" s="32" t="s">
        <v>61</v>
      </c>
      <c r="C78" s="46" t="s">
        <v>23</v>
      </c>
      <c r="D78" s="46" t="s">
        <v>23</v>
      </c>
      <c r="E78" s="75" t="s">
        <v>8</v>
      </c>
      <c r="F78" s="43">
        <f t="shared" ca="1" si="14"/>
        <v>1</v>
      </c>
      <c r="G78" s="44"/>
      <c r="H78" s="77">
        <f ca="1">F78*G78</f>
        <v>0</v>
      </c>
      <c r="I78" s="49">
        <v>1</v>
      </c>
      <c r="J78" s="45">
        <v>1</v>
      </c>
      <c r="K78" s="49">
        <v>1</v>
      </c>
      <c r="L78" s="49">
        <v>1</v>
      </c>
      <c r="M78" s="49">
        <v>2</v>
      </c>
      <c r="N78" s="49">
        <v>1</v>
      </c>
      <c r="O78" s="49">
        <v>1</v>
      </c>
      <c r="P78" s="49">
        <v>1</v>
      </c>
      <c r="Q78" s="49">
        <v>1</v>
      </c>
      <c r="R78" s="49">
        <v>1</v>
      </c>
      <c r="S78" s="49">
        <v>1</v>
      </c>
      <c r="T78" s="49">
        <v>0</v>
      </c>
      <c r="U78" s="49">
        <v>1</v>
      </c>
      <c r="V78" s="72">
        <f t="shared" si="16"/>
        <v>0</v>
      </c>
    </row>
    <row r="79" spans="1:22" s="2" customFormat="1" ht="202.5" x14ac:dyDescent="0.2">
      <c r="A79" s="65">
        <f t="shared" ca="1" si="13"/>
        <v>101308</v>
      </c>
      <c r="B79" s="52" t="s">
        <v>83</v>
      </c>
      <c r="C79" s="46" t="s">
        <v>23</v>
      </c>
      <c r="D79" s="46" t="s">
        <v>23</v>
      </c>
      <c r="E79" s="75" t="s">
        <v>8</v>
      </c>
      <c r="F79" s="43">
        <f t="shared" ca="1" si="14"/>
        <v>1</v>
      </c>
      <c r="G79" s="44"/>
      <c r="H79" s="76">
        <f t="shared" ref="H79" ca="1" si="17">G79*F79</f>
        <v>0</v>
      </c>
      <c r="I79" s="49">
        <v>1</v>
      </c>
      <c r="J79" s="49">
        <v>1</v>
      </c>
      <c r="K79" s="49">
        <v>1</v>
      </c>
      <c r="L79" s="49">
        <v>1</v>
      </c>
      <c r="M79" s="49">
        <v>1</v>
      </c>
      <c r="N79" s="49">
        <v>1</v>
      </c>
      <c r="O79" s="49">
        <v>1</v>
      </c>
      <c r="P79" s="49">
        <v>1</v>
      </c>
      <c r="Q79" s="49">
        <v>1</v>
      </c>
      <c r="R79" s="49">
        <v>1</v>
      </c>
      <c r="S79" s="49">
        <v>1</v>
      </c>
      <c r="T79" s="49">
        <v>0</v>
      </c>
      <c r="U79" s="49">
        <v>1</v>
      </c>
      <c r="V79" s="72">
        <f t="shared" si="16"/>
        <v>0</v>
      </c>
    </row>
    <row r="80" spans="1:22" x14ac:dyDescent="0.2">
      <c r="A80" s="120"/>
      <c r="B80" s="121"/>
      <c r="C80" s="121"/>
      <c r="D80" s="121"/>
      <c r="E80" s="121"/>
      <c r="F80" s="122" t="str">
        <f>"Ukupno "&amp;LOWER(B6)&amp;" - "&amp;LOWER(B71)&amp;":"</f>
        <v>Ukupno sustav video nadzora - usluga:</v>
      </c>
      <c r="G80" s="160">
        <f ca="1">SUM(H72:H79)</f>
        <v>0</v>
      </c>
      <c r="H80" s="160"/>
      <c r="I80" s="49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72">
        <f t="shared" ca="1" si="16"/>
        <v>0</v>
      </c>
    </row>
    <row r="81" spans="1:22" s="24" customFormat="1" x14ac:dyDescent="0.2">
      <c r="A81" s="65" t="s">
        <v>36</v>
      </c>
      <c r="B81" s="29"/>
      <c r="C81" s="28"/>
      <c r="D81" s="28"/>
      <c r="E81" s="28"/>
      <c r="F81" s="28"/>
      <c r="G81" s="33"/>
      <c r="H81" s="64"/>
      <c r="I81" s="49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72"/>
    </row>
    <row r="82" spans="1:22" s="1" customFormat="1" x14ac:dyDescent="0.2">
      <c r="A82" s="34">
        <f t="shared" ref="A82:A106" ca="1" si="18">IF(VALUE(broj_sheet)&lt;10,
IF(OFFSET(A82,-1,0)=".",broj_sheet*10+(COUNTIF(INDIRECT(ADDRESS(1,COLUMN())&amp;":"&amp;ADDRESS(ROW()-1,COLUMN())),"&lt;99"))+1,
IF(OR(LEN(OFFSET(A82,-1,0))=2,AND(LEN(OFFSET(A82,-1,0))=0,LEN(OFFSET(A82,-3,0))=5)),
IF(LEN(OFFSET(A82,-1,0))=2,(OFFSET(A82,-1,0))*10+1,IF(AND(LEN(OFFSET(A82,-1,0))=0,LEN(OFFSET(A82,-3,0))=5),INT(LEFT(OFFSET(A82,-3,0),3))+1,"greška x")),
IF(LEN(OFFSET(A82,-1,0))=3,(OFFSET(A82,-1,0))*100+1,
IF(LEN(OFFSET(A82,-1,0))=5,(OFFSET(A82,-1,0))+1,"greška1")))),
IF(VALUE(broj_sheet)&gt;=10,
IF(OFFSET(A82,-1,0)= ".",broj_sheet*10+(COUNTIF(INDIRECT(ADDRESS(1,COLUMN())&amp;":"&amp;ADDRESS(ROW()-1,COLUMN())),"&lt;999"))+1,
IF(OR(LEN(OFFSET(A82,-1,0))=3,AND(LEN(OFFSET(A82,-1,0))=0,LEN(OFFSET(A82,-3,0))=6)),
IF(LEN(OFFSET(A82,-1,0))=3,(OFFSET(A82,-1,0))*10+1,IF(AND(LEN(OFFSET(A82,-1,0))=0,LEN(OFFSET(A82,-3,0))=6),INT(LEFT(OFFSET(A82,-3,0),4))+1,"greška y")),
IF(LEN(OFFSET(A82,-1,0))=4,(OFFSET(A82,-1,0))*100+1,
IF(LEN(OFFSET(A82,-1,0))=6,(OFFSET(A82,-1,0))+1,"greška2")))),"greška3"))</f>
        <v>102</v>
      </c>
      <c r="B82" s="53" t="s">
        <v>11</v>
      </c>
      <c r="C82" s="39"/>
      <c r="D82" s="39"/>
      <c r="E82" s="54"/>
      <c r="F82" s="55"/>
      <c r="G82" s="56"/>
      <c r="H82" s="56"/>
      <c r="I82" s="49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72"/>
    </row>
    <row r="83" spans="1:22" s="1" customFormat="1" x14ac:dyDescent="0.2">
      <c r="A83" s="34">
        <f t="shared" ca="1" si="18"/>
        <v>1021</v>
      </c>
      <c r="B83" s="53" t="s">
        <v>6</v>
      </c>
      <c r="C83" s="39"/>
      <c r="D83" s="39"/>
      <c r="E83" s="54"/>
      <c r="F83" s="55"/>
      <c r="G83" s="56"/>
      <c r="H83" s="56"/>
      <c r="I83" s="49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72"/>
    </row>
    <row r="84" spans="1:22" s="7" customFormat="1" ht="168.75" x14ac:dyDescent="0.2">
      <c r="A84" s="65">
        <f t="shared" ca="1" si="18"/>
        <v>102101</v>
      </c>
      <c r="B84" s="32" t="s">
        <v>166</v>
      </c>
      <c r="C84" s="84"/>
      <c r="D84" s="84"/>
      <c r="E84" s="75" t="s">
        <v>7</v>
      </c>
      <c r="F84" s="43">
        <f t="shared" ref="F84:F106" ca="1" si="19">INDIRECT(ADDRESS(ROW(),COLUMN()+2+broj_sheet))</f>
        <v>1</v>
      </c>
      <c r="G84" s="44"/>
      <c r="H84" s="77">
        <f t="shared" ref="H84:H87" ca="1" si="20">G84*F84</f>
        <v>0</v>
      </c>
      <c r="I84" s="49">
        <v>1</v>
      </c>
      <c r="J84" s="49">
        <v>1</v>
      </c>
      <c r="K84" s="49">
        <v>1</v>
      </c>
      <c r="L84" s="49">
        <v>1</v>
      </c>
      <c r="M84" s="49">
        <v>0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0</v>
      </c>
      <c r="U84" s="49">
        <v>0</v>
      </c>
      <c r="V84" s="72">
        <f t="shared" ref="V84:V107" si="21">SUM(I84:U84)*G84</f>
        <v>0</v>
      </c>
    </row>
    <row r="85" spans="1:22" s="7" customFormat="1" ht="78.75" x14ac:dyDescent="0.2">
      <c r="A85" s="65">
        <f t="shared" ca="1" si="18"/>
        <v>102102</v>
      </c>
      <c r="B85" s="32" t="s">
        <v>156</v>
      </c>
      <c r="C85" s="84"/>
      <c r="D85" s="84"/>
      <c r="E85" s="75" t="s">
        <v>7</v>
      </c>
      <c r="F85" s="43">
        <f t="shared" ca="1" si="19"/>
        <v>1</v>
      </c>
      <c r="G85" s="44"/>
      <c r="H85" s="77">
        <f t="shared" ca="1" si="20"/>
        <v>0</v>
      </c>
      <c r="I85" s="49">
        <v>1</v>
      </c>
      <c r="J85" s="49">
        <v>1</v>
      </c>
      <c r="K85" s="49">
        <v>1</v>
      </c>
      <c r="L85" s="49">
        <v>1</v>
      </c>
      <c r="M85" s="49">
        <v>2</v>
      </c>
      <c r="N85" s="49">
        <v>1</v>
      </c>
      <c r="O85" s="49">
        <v>0</v>
      </c>
      <c r="P85" s="49">
        <v>1</v>
      </c>
      <c r="Q85" s="49">
        <v>0</v>
      </c>
      <c r="R85" s="49">
        <v>1</v>
      </c>
      <c r="S85" s="49">
        <v>1</v>
      </c>
      <c r="T85" s="49">
        <v>0</v>
      </c>
      <c r="U85" s="49">
        <v>0</v>
      </c>
      <c r="V85" s="72">
        <f t="shared" si="21"/>
        <v>0</v>
      </c>
    </row>
    <row r="86" spans="1:22" s="7" customFormat="1" ht="45" x14ac:dyDescent="0.2">
      <c r="A86" s="65">
        <f t="shared" ca="1" si="18"/>
        <v>102103</v>
      </c>
      <c r="B86" s="32" t="s">
        <v>145</v>
      </c>
      <c r="C86" s="84"/>
      <c r="D86" s="84"/>
      <c r="E86" s="75" t="s">
        <v>7</v>
      </c>
      <c r="F86" s="43">
        <f t="shared" ca="1" si="19"/>
        <v>4</v>
      </c>
      <c r="G86" s="44"/>
      <c r="H86" s="77">
        <f t="shared" ca="1" si="20"/>
        <v>0</v>
      </c>
      <c r="I86" s="49">
        <v>3</v>
      </c>
      <c r="J86" s="49">
        <v>3</v>
      </c>
      <c r="K86" s="49">
        <v>3</v>
      </c>
      <c r="L86" s="49">
        <v>3</v>
      </c>
      <c r="M86" s="49">
        <v>11</v>
      </c>
      <c r="N86" s="49">
        <v>3</v>
      </c>
      <c r="O86" s="49">
        <v>3</v>
      </c>
      <c r="P86" s="49">
        <v>3</v>
      </c>
      <c r="Q86" s="49">
        <v>2</v>
      </c>
      <c r="R86" s="49">
        <v>4</v>
      </c>
      <c r="S86" s="49">
        <v>3</v>
      </c>
      <c r="T86" s="49">
        <v>4</v>
      </c>
      <c r="U86" s="49">
        <v>0</v>
      </c>
      <c r="V86" s="72">
        <f t="shared" si="21"/>
        <v>0</v>
      </c>
    </row>
    <row r="87" spans="1:22" s="7" customFormat="1" ht="56.25" x14ac:dyDescent="0.2">
      <c r="A87" s="73">
        <f t="shared" ca="1" si="18"/>
        <v>102104</v>
      </c>
      <c r="B87" s="62" t="s">
        <v>62</v>
      </c>
      <c r="C87" s="78"/>
      <c r="D87" s="78"/>
      <c r="E87" s="79" t="s">
        <v>7</v>
      </c>
      <c r="F87" s="43">
        <f t="shared" ca="1" si="19"/>
        <v>1</v>
      </c>
      <c r="G87" s="80"/>
      <c r="H87" s="80">
        <f t="shared" ca="1" si="20"/>
        <v>0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1</v>
      </c>
      <c r="O87" s="49">
        <v>1</v>
      </c>
      <c r="P87" s="49">
        <v>1</v>
      </c>
      <c r="Q87" s="49">
        <v>1</v>
      </c>
      <c r="R87" s="49">
        <v>1</v>
      </c>
      <c r="S87" s="49">
        <v>1</v>
      </c>
      <c r="T87" s="49">
        <v>0</v>
      </c>
      <c r="U87" s="49">
        <v>0</v>
      </c>
      <c r="V87" s="72">
        <f t="shared" si="21"/>
        <v>0</v>
      </c>
    </row>
    <row r="88" spans="1:22" s="2" customFormat="1" ht="67.5" x14ac:dyDescent="0.2">
      <c r="A88" s="65">
        <f t="shared" ca="1" si="18"/>
        <v>102105</v>
      </c>
      <c r="B88" s="62" t="s">
        <v>143</v>
      </c>
      <c r="C88" s="84"/>
      <c r="D88" s="84"/>
      <c r="E88" s="75" t="s">
        <v>7</v>
      </c>
      <c r="F88" s="43">
        <v>12</v>
      </c>
      <c r="G88" s="44"/>
      <c r="H88" s="76">
        <f>F88*G88</f>
        <v>0</v>
      </c>
      <c r="I88" s="49">
        <v>13</v>
      </c>
      <c r="J88" s="45">
        <v>13</v>
      </c>
      <c r="K88" s="45">
        <v>12</v>
      </c>
      <c r="L88" s="45">
        <v>12</v>
      </c>
      <c r="M88" s="45">
        <v>36</v>
      </c>
      <c r="N88" s="45">
        <v>13</v>
      </c>
      <c r="O88" s="45">
        <v>12</v>
      </c>
      <c r="P88" s="45">
        <v>15</v>
      </c>
      <c r="Q88" s="45">
        <v>9</v>
      </c>
      <c r="R88" s="45">
        <v>13</v>
      </c>
      <c r="S88" s="45">
        <v>13</v>
      </c>
      <c r="T88" s="45">
        <v>10</v>
      </c>
      <c r="U88" s="45">
        <v>0</v>
      </c>
      <c r="V88" s="72">
        <f t="shared" si="21"/>
        <v>0</v>
      </c>
    </row>
    <row r="89" spans="1:22" s="2" customFormat="1" ht="67.5" x14ac:dyDescent="0.2">
      <c r="A89" s="65">
        <f t="shared" ca="1" si="18"/>
        <v>102106</v>
      </c>
      <c r="B89" s="62" t="s">
        <v>144</v>
      </c>
      <c r="C89" s="84"/>
      <c r="D89" s="84"/>
      <c r="E89" s="75" t="s">
        <v>7</v>
      </c>
      <c r="F89" s="43">
        <v>1</v>
      </c>
      <c r="G89" s="44"/>
      <c r="H89" s="76">
        <f>F89*G89</f>
        <v>0</v>
      </c>
      <c r="I89" s="49">
        <v>0</v>
      </c>
      <c r="J89" s="45">
        <v>2</v>
      </c>
      <c r="K89" s="45">
        <v>2</v>
      </c>
      <c r="L89" s="45">
        <v>1</v>
      </c>
      <c r="M89" s="45">
        <v>0</v>
      </c>
      <c r="N89" s="45">
        <v>13</v>
      </c>
      <c r="O89" s="45">
        <v>1</v>
      </c>
      <c r="P89" s="45">
        <v>1</v>
      </c>
      <c r="Q89" s="45">
        <v>0</v>
      </c>
      <c r="R89" s="45">
        <v>2</v>
      </c>
      <c r="S89" s="45">
        <v>0</v>
      </c>
      <c r="T89" s="45">
        <v>10</v>
      </c>
      <c r="U89" s="45">
        <v>0</v>
      </c>
      <c r="V89" s="72">
        <f t="shared" si="21"/>
        <v>0</v>
      </c>
    </row>
    <row r="90" spans="1:22" s="2" customFormat="1" ht="112.5" x14ac:dyDescent="0.2">
      <c r="A90" s="65">
        <f t="shared" ca="1" si="18"/>
        <v>102107</v>
      </c>
      <c r="B90" s="32" t="s">
        <v>130</v>
      </c>
      <c r="C90" s="84"/>
      <c r="D90" s="84"/>
      <c r="E90" s="75" t="s">
        <v>7</v>
      </c>
      <c r="F90" s="43">
        <f t="shared" ca="1" si="19"/>
        <v>17</v>
      </c>
      <c r="G90" s="44"/>
      <c r="H90" s="76">
        <f ca="1">F90*G90</f>
        <v>0</v>
      </c>
      <c r="I90" s="49">
        <v>15</v>
      </c>
      <c r="J90" s="49">
        <v>13</v>
      </c>
      <c r="K90" s="49">
        <v>13</v>
      </c>
      <c r="L90" s="49">
        <v>15</v>
      </c>
      <c r="M90" s="49">
        <v>50</v>
      </c>
      <c r="N90" s="49">
        <v>15</v>
      </c>
      <c r="O90" s="49">
        <v>11</v>
      </c>
      <c r="P90" s="49">
        <v>15</v>
      </c>
      <c r="Q90" s="49">
        <v>9</v>
      </c>
      <c r="R90" s="49">
        <v>17</v>
      </c>
      <c r="S90" s="49">
        <v>15</v>
      </c>
      <c r="T90" s="49">
        <v>20</v>
      </c>
      <c r="U90" s="49">
        <v>0</v>
      </c>
      <c r="V90" s="72">
        <f t="shared" si="21"/>
        <v>0</v>
      </c>
    </row>
    <row r="91" spans="1:22" s="7" customFormat="1" ht="135" x14ac:dyDescent="0.2">
      <c r="A91" s="65">
        <f t="shared" ca="1" si="18"/>
        <v>102108</v>
      </c>
      <c r="B91" s="32" t="s">
        <v>115</v>
      </c>
      <c r="C91" s="84"/>
      <c r="D91" s="84"/>
      <c r="E91" s="75" t="s">
        <v>7</v>
      </c>
      <c r="F91" s="43">
        <f t="shared" ca="1" si="19"/>
        <v>1</v>
      </c>
      <c r="G91" s="44"/>
      <c r="H91" s="77">
        <f ca="1">G91*F91</f>
        <v>0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N91" s="49">
        <v>1</v>
      </c>
      <c r="O91" s="49">
        <v>1</v>
      </c>
      <c r="P91" s="49">
        <v>1</v>
      </c>
      <c r="Q91" s="49">
        <v>1</v>
      </c>
      <c r="R91" s="49">
        <v>1</v>
      </c>
      <c r="S91" s="49">
        <v>1</v>
      </c>
      <c r="T91" s="49">
        <v>1</v>
      </c>
      <c r="U91" s="49">
        <v>0</v>
      </c>
      <c r="V91" s="72">
        <f t="shared" si="21"/>
        <v>0</v>
      </c>
    </row>
    <row r="92" spans="1:22" s="2" customFormat="1" ht="67.5" x14ac:dyDescent="0.2">
      <c r="A92" s="65">
        <f t="shared" ca="1" si="18"/>
        <v>102109</v>
      </c>
      <c r="B92" s="32" t="s">
        <v>116</v>
      </c>
      <c r="C92" s="84"/>
      <c r="D92" s="84"/>
      <c r="E92" s="75" t="s">
        <v>7</v>
      </c>
      <c r="F92" s="43">
        <f t="shared" ca="1" si="19"/>
        <v>1</v>
      </c>
      <c r="G92" s="44"/>
      <c r="H92" s="76">
        <f t="shared" ref="H92:H106" ca="1" si="22">F92*G92</f>
        <v>0</v>
      </c>
      <c r="I92" s="49">
        <v>1</v>
      </c>
      <c r="J92" s="49">
        <v>1</v>
      </c>
      <c r="K92" s="49">
        <v>1</v>
      </c>
      <c r="L92" s="49">
        <v>1</v>
      </c>
      <c r="M92" s="49">
        <v>1</v>
      </c>
      <c r="N92" s="49">
        <v>1</v>
      </c>
      <c r="O92" s="49">
        <v>1</v>
      </c>
      <c r="P92" s="49">
        <v>1</v>
      </c>
      <c r="Q92" s="49">
        <v>1</v>
      </c>
      <c r="R92" s="49">
        <v>1</v>
      </c>
      <c r="S92" s="49">
        <v>1</v>
      </c>
      <c r="T92" s="49">
        <v>0</v>
      </c>
      <c r="U92" s="49">
        <v>1</v>
      </c>
      <c r="V92" s="72">
        <f t="shared" si="21"/>
        <v>0</v>
      </c>
    </row>
    <row r="93" spans="1:22" s="2" customFormat="1" ht="90" x14ac:dyDescent="0.2">
      <c r="A93" s="65">
        <f t="shared" ca="1" si="18"/>
        <v>102110</v>
      </c>
      <c r="B93" s="32" t="s">
        <v>117</v>
      </c>
      <c r="C93" s="84"/>
      <c r="D93" s="84"/>
      <c r="E93" s="75" t="s">
        <v>7</v>
      </c>
      <c r="F93" s="43">
        <f t="shared" ca="1" si="19"/>
        <v>1</v>
      </c>
      <c r="G93" s="44"/>
      <c r="H93" s="76">
        <f t="shared" ca="1" si="22"/>
        <v>0</v>
      </c>
      <c r="I93" s="49">
        <v>1</v>
      </c>
      <c r="J93" s="49">
        <v>1</v>
      </c>
      <c r="K93" s="49">
        <v>1</v>
      </c>
      <c r="L93" s="49">
        <v>1</v>
      </c>
      <c r="M93" s="49">
        <v>1</v>
      </c>
      <c r="N93" s="49">
        <v>1</v>
      </c>
      <c r="O93" s="49">
        <v>1</v>
      </c>
      <c r="P93" s="49">
        <v>1</v>
      </c>
      <c r="Q93" s="49">
        <v>1</v>
      </c>
      <c r="R93" s="49">
        <v>1</v>
      </c>
      <c r="S93" s="49">
        <v>1</v>
      </c>
      <c r="T93" s="49">
        <v>0</v>
      </c>
      <c r="U93" s="49">
        <v>1</v>
      </c>
      <c r="V93" s="72">
        <f t="shared" si="21"/>
        <v>0</v>
      </c>
    </row>
    <row r="94" spans="1:22" s="2" customFormat="1" ht="101.25" x14ac:dyDescent="0.2">
      <c r="A94" s="65">
        <f t="shared" ca="1" si="18"/>
        <v>102111</v>
      </c>
      <c r="B94" s="32" t="s">
        <v>119</v>
      </c>
      <c r="C94" s="85"/>
      <c r="D94" s="85"/>
      <c r="E94" s="41" t="s">
        <v>7</v>
      </c>
      <c r="F94" s="43">
        <f t="shared" ca="1" si="19"/>
        <v>1</v>
      </c>
      <c r="G94" s="44"/>
      <c r="H94" s="44">
        <f t="shared" ca="1" si="22"/>
        <v>0</v>
      </c>
      <c r="I94" s="49">
        <v>1</v>
      </c>
      <c r="J94" s="49">
        <v>1</v>
      </c>
      <c r="K94" s="49">
        <v>1</v>
      </c>
      <c r="L94" s="49">
        <v>1</v>
      </c>
      <c r="M94" s="49">
        <v>2</v>
      </c>
      <c r="N94" s="49">
        <v>1</v>
      </c>
      <c r="O94" s="49">
        <v>1</v>
      </c>
      <c r="P94" s="49">
        <v>1</v>
      </c>
      <c r="Q94" s="49">
        <v>1</v>
      </c>
      <c r="R94" s="49">
        <v>1</v>
      </c>
      <c r="S94" s="49">
        <v>1</v>
      </c>
      <c r="T94" s="49">
        <v>0</v>
      </c>
      <c r="U94" s="49">
        <v>0</v>
      </c>
      <c r="V94" s="72">
        <f t="shared" si="21"/>
        <v>0</v>
      </c>
    </row>
    <row r="95" spans="1:22" s="2" customFormat="1" ht="78.75" x14ac:dyDescent="0.2">
      <c r="A95" s="65">
        <f t="shared" ca="1" si="18"/>
        <v>102112</v>
      </c>
      <c r="B95" s="32" t="s">
        <v>120</v>
      </c>
      <c r="C95" s="84"/>
      <c r="D95" s="84"/>
      <c r="E95" s="75" t="s">
        <v>7</v>
      </c>
      <c r="F95" s="43">
        <f t="shared" ca="1" si="19"/>
        <v>1</v>
      </c>
      <c r="G95" s="44"/>
      <c r="H95" s="76">
        <f t="shared" ca="1" si="22"/>
        <v>0</v>
      </c>
      <c r="I95" s="49">
        <v>1</v>
      </c>
      <c r="J95" s="49">
        <v>1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49">
        <v>1</v>
      </c>
      <c r="Q95" s="49">
        <v>1</v>
      </c>
      <c r="R95" s="49">
        <v>1</v>
      </c>
      <c r="S95" s="49">
        <v>1</v>
      </c>
      <c r="T95" s="49">
        <v>0</v>
      </c>
      <c r="U95" s="45">
        <v>0</v>
      </c>
      <c r="V95" s="72">
        <f t="shared" si="21"/>
        <v>0</v>
      </c>
    </row>
    <row r="96" spans="1:22" s="2" customFormat="1" ht="56.25" x14ac:dyDescent="0.2">
      <c r="A96" s="65">
        <f t="shared" ca="1" si="18"/>
        <v>102113</v>
      </c>
      <c r="B96" s="32" t="s">
        <v>121</v>
      </c>
      <c r="C96" s="84"/>
      <c r="D96" s="84"/>
      <c r="E96" s="75" t="s">
        <v>7</v>
      </c>
      <c r="F96" s="43">
        <f t="shared" ca="1" si="19"/>
        <v>1</v>
      </c>
      <c r="G96" s="44"/>
      <c r="H96" s="76">
        <f t="shared" ca="1" si="22"/>
        <v>0</v>
      </c>
      <c r="I96" s="49">
        <v>1</v>
      </c>
      <c r="J96" s="49">
        <v>1</v>
      </c>
      <c r="K96" s="49">
        <v>1</v>
      </c>
      <c r="L96" s="49">
        <v>1</v>
      </c>
      <c r="M96" s="49">
        <v>1</v>
      </c>
      <c r="N96" s="49">
        <v>1</v>
      </c>
      <c r="O96" s="49">
        <v>1</v>
      </c>
      <c r="P96" s="49">
        <v>1</v>
      </c>
      <c r="Q96" s="49">
        <v>1</v>
      </c>
      <c r="R96" s="49">
        <v>1</v>
      </c>
      <c r="S96" s="49">
        <v>1</v>
      </c>
      <c r="T96" s="49">
        <v>0</v>
      </c>
      <c r="U96" s="45">
        <v>0</v>
      </c>
      <c r="V96" s="72">
        <f t="shared" si="21"/>
        <v>0</v>
      </c>
    </row>
    <row r="97" spans="1:22" s="11" customFormat="1" ht="90" x14ac:dyDescent="0.2">
      <c r="A97" s="65">
        <f t="shared" ca="1" si="18"/>
        <v>102114</v>
      </c>
      <c r="B97" s="32" t="s">
        <v>142</v>
      </c>
      <c r="C97" s="84"/>
      <c r="D97" s="84"/>
      <c r="E97" s="82" t="s">
        <v>9</v>
      </c>
      <c r="F97" s="43">
        <f t="shared" ca="1" si="19"/>
        <v>400</v>
      </c>
      <c r="G97" s="44"/>
      <c r="H97" s="83">
        <f t="shared" ca="1" si="22"/>
        <v>0</v>
      </c>
      <c r="I97" s="49">
        <v>400</v>
      </c>
      <c r="J97" s="45">
        <v>800</v>
      </c>
      <c r="K97" s="45">
        <v>800</v>
      </c>
      <c r="L97" s="45">
        <v>400</v>
      </c>
      <c r="M97" s="45">
        <v>800</v>
      </c>
      <c r="N97" s="45">
        <v>250</v>
      </c>
      <c r="O97" s="45">
        <v>400</v>
      </c>
      <c r="P97" s="45">
        <v>800</v>
      </c>
      <c r="Q97" s="45">
        <v>0</v>
      </c>
      <c r="R97" s="45">
        <v>400</v>
      </c>
      <c r="S97" s="45">
        <v>400</v>
      </c>
      <c r="T97" s="45">
        <v>0</v>
      </c>
      <c r="U97" s="45">
        <v>0</v>
      </c>
      <c r="V97" s="72">
        <f t="shared" si="21"/>
        <v>0</v>
      </c>
    </row>
    <row r="98" spans="1:22" s="11" customFormat="1" ht="112.5" x14ac:dyDescent="0.2">
      <c r="A98" s="65">
        <f t="shared" ca="1" si="18"/>
        <v>102115</v>
      </c>
      <c r="B98" s="32" t="s">
        <v>105</v>
      </c>
      <c r="C98" s="84"/>
      <c r="D98" s="84"/>
      <c r="E98" s="82" t="s">
        <v>7</v>
      </c>
      <c r="F98" s="43">
        <f t="shared" ca="1" si="19"/>
        <v>1</v>
      </c>
      <c r="G98" s="44"/>
      <c r="H98" s="83">
        <f t="shared" ca="1" si="22"/>
        <v>0</v>
      </c>
      <c r="I98" s="49">
        <v>1</v>
      </c>
      <c r="J98" s="45">
        <v>2</v>
      </c>
      <c r="K98" s="45">
        <v>2</v>
      </c>
      <c r="L98" s="45">
        <v>1</v>
      </c>
      <c r="M98" s="45">
        <v>2</v>
      </c>
      <c r="N98" s="45">
        <v>1</v>
      </c>
      <c r="O98" s="45">
        <v>1</v>
      </c>
      <c r="P98" s="45">
        <v>2</v>
      </c>
      <c r="Q98" s="45">
        <v>0</v>
      </c>
      <c r="R98" s="45">
        <v>1</v>
      </c>
      <c r="S98" s="45">
        <v>1</v>
      </c>
      <c r="T98" s="45">
        <v>0</v>
      </c>
      <c r="U98" s="45">
        <v>0</v>
      </c>
      <c r="V98" s="72">
        <f t="shared" si="21"/>
        <v>0</v>
      </c>
    </row>
    <row r="99" spans="1:22" s="11" customFormat="1" ht="90" x14ac:dyDescent="0.2">
      <c r="A99" s="69">
        <f t="shared" ca="1" si="18"/>
        <v>102116</v>
      </c>
      <c r="B99" s="32" t="s">
        <v>122</v>
      </c>
      <c r="C99" s="84"/>
      <c r="D99" s="84"/>
      <c r="E99" s="82" t="s">
        <v>7</v>
      </c>
      <c r="F99" s="43">
        <f t="shared" ca="1" si="19"/>
        <v>1</v>
      </c>
      <c r="G99" s="44"/>
      <c r="H99" s="77">
        <f t="shared" ca="1" si="22"/>
        <v>0</v>
      </c>
      <c r="I99" s="49">
        <v>1</v>
      </c>
      <c r="J99" s="45">
        <v>1</v>
      </c>
      <c r="K99" s="45">
        <v>1</v>
      </c>
      <c r="L99" s="45">
        <v>1</v>
      </c>
      <c r="M99" s="45">
        <v>1</v>
      </c>
      <c r="N99" s="45">
        <v>1</v>
      </c>
      <c r="O99" s="45">
        <v>1</v>
      </c>
      <c r="P99" s="45">
        <v>1</v>
      </c>
      <c r="Q99" s="45">
        <v>0</v>
      </c>
      <c r="R99" s="45">
        <v>1</v>
      </c>
      <c r="S99" s="45">
        <v>1</v>
      </c>
      <c r="T99" s="45">
        <v>0</v>
      </c>
      <c r="U99" s="45">
        <v>0</v>
      </c>
      <c r="V99" s="72">
        <f t="shared" si="21"/>
        <v>0</v>
      </c>
    </row>
    <row r="100" spans="1:22" s="11" customFormat="1" ht="90" x14ac:dyDescent="0.2">
      <c r="A100" s="65">
        <f t="shared" ca="1" si="18"/>
        <v>102117</v>
      </c>
      <c r="B100" s="32" t="s">
        <v>106</v>
      </c>
      <c r="C100" s="84"/>
      <c r="D100" s="84"/>
      <c r="E100" s="82" t="s">
        <v>7</v>
      </c>
      <c r="F100" s="43">
        <f t="shared" ca="1" si="19"/>
        <v>1</v>
      </c>
      <c r="G100" s="44"/>
      <c r="H100" s="83">
        <f t="shared" ca="1" si="22"/>
        <v>0</v>
      </c>
      <c r="I100" s="49">
        <v>1</v>
      </c>
      <c r="J100" s="45">
        <v>1</v>
      </c>
      <c r="K100" s="45">
        <v>1</v>
      </c>
      <c r="L100" s="45">
        <v>1</v>
      </c>
      <c r="M100" s="45">
        <v>1</v>
      </c>
      <c r="N100" s="45">
        <v>1</v>
      </c>
      <c r="O100" s="45">
        <v>1</v>
      </c>
      <c r="P100" s="45">
        <v>1</v>
      </c>
      <c r="Q100" s="45">
        <v>0</v>
      </c>
      <c r="R100" s="45">
        <v>1</v>
      </c>
      <c r="S100" s="45">
        <v>1</v>
      </c>
      <c r="T100" s="45">
        <v>0</v>
      </c>
      <c r="U100" s="45">
        <v>0</v>
      </c>
      <c r="V100" s="72">
        <f t="shared" si="21"/>
        <v>0</v>
      </c>
    </row>
    <row r="101" spans="1:22" s="11" customFormat="1" ht="67.5" x14ac:dyDescent="0.2">
      <c r="A101" s="65">
        <f t="shared" ca="1" si="18"/>
        <v>102118</v>
      </c>
      <c r="B101" s="32" t="s">
        <v>108</v>
      </c>
      <c r="C101" s="84"/>
      <c r="D101" s="84"/>
      <c r="E101" s="82" t="s">
        <v>7</v>
      </c>
      <c r="F101" s="43">
        <f t="shared" ca="1" si="19"/>
        <v>2</v>
      </c>
      <c r="G101" s="44"/>
      <c r="H101" s="83">
        <f t="shared" ca="1" si="22"/>
        <v>0</v>
      </c>
      <c r="I101" s="49">
        <v>2</v>
      </c>
      <c r="J101" s="45">
        <v>2</v>
      </c>
      <c r="K101" s="45">
        <v>2</v>
      </c>
      <c r="L101" s="45">
        <v>2</v>
      </c>
      <c r="M101" s="45">
        <v>2</v>
      </c>
      <c r="N101" s="45">
        <v>2</v>
      </c>
      <c r="O101" s="45">
        <v>2</v>
      </c>
      <c r="P101" s="45">
        <v>2</v>
      </c>
      <c r="Q101" s="45">
        <v>0</v>
      </c>
      <c r="R101" s="45">
        <v>2</v>
      </c>
      <c r="S101" s="45">
        <v>2</v>
      </c>
      <c r="T101" s="45">
        <v>0</v>
      </c>
      <c r="U101" s="45">
        <v>0</v>
      </c>
      <c r="V101" s="72">
        <f t="shared" si="21"/>
        <v>0</v>
      </c>
    </row>
    <row r="102" spans="1:22" s="11" customFormat="1" ht="101.25" x14ac:dyDescent="0.2">
      <c r="A102" s="69">
        <f t="shared" ca="1" si="18"/>
        <v>102119</v>
      </c>
      <c r="B102" s="32" t="s">
        <v>98</v>
      </c>
      <c r="C102" s="84"/>
      <c r="D102" s="84"/>
      <c r="E102" s="82" t="s">
        <v>7</v>
      </c>
      <c r="F102" s="43">
        <f t="shared" ca="1" si="19"/>
        <v>2</v>
      </c>
      <c r="G102" s="44"/>
      <c r="H102" s="77">
        <f t="shared" ca="1" si="22"/>
        <v>0</v>
      </c>
      <c r="I102" s="49">
        <v>2</v>
      </c>
      <c r="J102" s="49">
        <v>2</v>
      </c>
      <c r="K102" s="49">
        <v>2</v>
      </c>
      <c r="L102" s="49">
        <v>2</v>
      </c>
      <c r="M102" s="49">
        <v>2</v>
      </c>
      <c r="N102" s="49">
        <v>2</v>
      </c>
      <c r="O102" s="49">
        <v>2</v>
      </c>
      <c r="P102" s="49">
        <v>2</v>
      </c>
      <c r="Q102" s="49">
        <v>0</v>
      </c>
      <c r="R102" s="49">
        <v>2</v>
      </c>
      <c r="S102" s="49">
        <v>2</v>
      </c>
      <c r="T102" s="49">
        <v>0</v>
      </c>
      <c r="U102" s="49">
        <v>0</v>
      </c>
      <c r="V102" s="72">
        <f t="shared" si="21"/>
        <v>0</v>
      </c>
    </row>
    <row r="103" spans="1:22" s="11" customFormat="1" ht="78.75" x14ac:dyDescent="0.2">
      <c r="A103" s="73">
        <f t="shared" ca="1" si="18"/>
        <v>102120</v>
      </c>
      <c r="B103" s="32" t="s">
        <v>109</v>
      </c>
      <c r="C103" s="84"/>
      <c r="D103" s="84"/>
      <c r="E103" s="75" t="s">
        <v>7</v>
      </c>
      <c r="F103" s="43">
        <f t="shared" ca="1" si="19"/>
        <v>1</v>
      </c>
      <c r="G103" s="44"/>
      <c r="H103" s="77">
        <f t="shared" ca="1" si="22"/>
        <v>0</v>
      </c>
      <c r="I103" s="91">
        <v>1</v>
      </c>
      <c r="J103" s="91">
        <v>1</v>
      </c>
      <c r="K103" s="91">
        <v>1</v>
      </c>
      <c r="L103" s="91">
        <v>1</v>
      </c>
      <c r="M103" s="91">
        <v>1</v>
      </c>
      <c r="N103" s="91">
        <v>1</v>
      </c>
      <c r="O103" s="91">
        <v>1</v>
      </c>
      <c r="P103" s="91">
        <v>1</v>
      </c>
      <c r="Q103" s="91">
        <v>0</v>
      </c>
      <c r="R103" s="91">
        <v>1</v>
      </c>
      <c r="S103" s="91">
        <v>1</v>
      </c>
      <c r="T103" s="91">
        <v>0</v>
      </c>
      <c r="U103" s="91">
        <v>0</v>
      </c>
      <c r="V103" s="72">
        <f t="shared" si="21"/>
        <v>0</v>
      </c>
    </row>
    <row r="104" spans="1:22" s="11" customFormat="1" ht="78.75" x14ac:dyDescent="0.2">
      <c r="A104" s="73">
        <f t="shared" ca="1" si="18"/>
        <v>102121</v>
      </c>
      <c r="B104" s="32" t="s">
        <v>110</v>
      </c>
      <c r="C104" s="84"/>
      <c r="D104" s="84"/>
      <c r="E104" s="75" t="s">
        <v>7</v>
      </c>
      <c r="F104" s="43">
        <f t="shared" ca="1" si="19"/>
        <v>1</v>
      </c>
      <c r="G104" s="44"/>
      <c r="H104" s="77">
        <f t="shared" ca="1" si="22"/>
        <v>0</v>
      </c>
      <c r="I104" s="91">
        <v>1</v>
      </c>
      <c r="J104" s="91">
        <v>1</v>
      </c>
      <c r="K104" s="91">
        <v>1</v>
      </c>
      <c r="L104" s="91">
        <v>1</v>
      </c>
      <c r="M104" s="91">
        <v>1</v>
      </c>
      <c r="N104" s="91">
        <v>1</v>
      </c>
      <c r="O104" s="91">
        <v>1</v>
      </c>
      <c r="P104" s="91">
        <v>1</v>
      </c>
      <c r="Q104" s="91">
        <v>0</v>
      </c>
      <c r="R104" s="91">
        <v>1</v>
      </c>
      <c r="S104" s="91">
        <v>1</v>
      </c>
      <c r="T104" s="91">
        <v>0</v>
      </c>
      <c r="U104" s="91">
        <v>0</v>
      </c>
      <c r="V104" s="72">
        <f t="shared" si="21"/>
        <v>0</v>
      </c>
    </row>
    <row r="105" spans="1:22" s="11" customFormat="1" ht="123.75" x14ac:dyDescent="0.2">
      <c r="A105" s="69">
        <f t="shared" ca="1" si="18"/>
        <v>102122</v>
      </c>
      <c r="B105" s="32" t="s">
        <v>157</v>
      </c>
      <c r="C105" s="84"/>
      <c r="D105" s="84"/>
      <c r="E105" s="75" t="s">
        <v>7</v>
      </c>
      <c r="F105" s="43">
        <f t="shared" ca="1" si="19"/>
        <v>2</v>
      </c>
      <c r="G105" s="44"/>
      <c r="H105" s="77">
        <f t="shared" ca="1" si="22"/>
        <v>0</v>
      </c>
      <c r="I105" s="49">
        <v>1</v>
      </c>
      <c r="J105" s="45">
        <v>2</v>
      </c>
      <c r="K105" s="45">
        <v>1</v>
      </c>
      <c r="L105" s="45">
        <v>1</v>
      </c>
      <c r="M105" s="45">
        <v>1</v>
      </c>
      <c r="N105" s="45">
        <v>1</v>
      </c>
      <c r="O105" s="45">
        <v>2</v>
      </c>
      <c r="P105" s="45">
        <v>1</v>
      </c>
      <c r="Q105" s="45">
        <v>0</v>
      </c>
      <c r="R105" s="45">
        <v>2</v>
      </c>
      <c r="S105" s="45">
        <v>1</v>
      </c>
      <c r="T105" s="45"/>
      <c r="U105" s="45">
        <v>0</v>
      </c>
      <c r="V105" s="72">
        <f t="shared" si="21"/>
        <v>0</v>
      </c>
    </row>
    <row r="106" spans="1:22" s="11" customFormat="1" ht="112.5" x14ac:dyDescent="0.2">
      <c r="A106" s="69">
        <f t="shared" ca="1" si="18"/>
        <v>102123</v>
      </c>
      <c r="B106" s="32" t="s">
        <v>162</v>
      </c>
      <c r="C106" s="84"/>
      <c r="D106" s="84"/>
      <c r="E106" s="75" t="s">
        <v>7</v>
      </c>
      <c r="F106" s="43">
        <f t="shared" ca="1" si="19"/>
        <v>2</v>
      </c>
      <c r="G106" s="44"/>
      <c r="H106" s="77">
        <f t="shared" ca="1" si="22"/>
        <v>0</v>
      </c>
      <c r="I106" s="49">
        <v>1</v>
      </c>
      <c r="J106" s="45">
        <v>2</v>
      </c>
      <c r="K106" s="45">
        <v>1</v>
      </c>
      <c r="L106" s="45">
        <v>1</v>
      </c>
      <c r="M106" s="45">
        <v>1</v>
      </c>
      <c r="N106" s="45">
        <v>1</v>
      </c>
      <c r="O106" s="45">
        <v>2</v>
      </c>
      <c r="P106" s="45">
        <v>1</v>
      </c>
      <c r="Q106" s="45">
        <v>0</v>
      </c>
      <c r="R106" s="45">
        <v>2</v>
      </c>
      <c r="S106" s="45">
        <v>1</v>
      </c>
      <c r="T106" s="45"/>
      <c r="U106" s="45">
        <v>0</v>
      </c>
      <c r="V106" s="72">
        <f t="shared" si="21"/>
        <v>0</v>
      </c>
    </row>
    <row r="107" spans="1:22" x14ac:dyDescent="0.2">
      <c r="A107" s="120"/>
      <c r="B107" s="121"/>
      <c r="C107" s="121"/>
      <c r="D107" s="121"/>
      <c r="E107" s="121"/>
      <c r="F107" s="122" t="str">
        <f>"Ukupno "&amp;LOWER(B82)&amp;" - "&amp;LOWER(B83)&amp;":"</f>
        <v>Ukupno sustav protuprovalne i perimetarske zaštite - oprema:</v>
      </c>
      <c r="G107" s="160">
        <f ca="1">SUM(H84:H106)</f>
        <v>0</v>
      </c>
      <c r="H107" s="160"/>
      <c r="I107" s="49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72">
        <f t="shared" ca="1" si="21"/>
        <v>0</v>
      </c>
    </row>
    <row r="108" spans="1:22" s="24" customFormat="1" x14ac:dyDescent="0.2">
      <c r="A108" s="65"/>
      <c r="B108" s="29"/>
      <c r="C108" s="28"/>
      <c r="D108" s="28"/>
      <c r="E108" s="28"/>
      <c r="F108" s="28"/>
      <c r="G108" s="33"/>
      <c r="H108" s="64"/>
      <c r="I108" s="49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72"/>
    </row>
    <row r="109" spans="1:22" s="1" customFormat="1" x14ac:dyDescent="0.2">
      <c r="A109" s="34">
        <f t="shared" ref="A109:A118" ca="1" si="23">IF(VALUE(broj_sheet)&lt;10,
IF(OFFSET(A109,-1,0)=".",broj_sheet*10+(COUNTIF(INDIRECT(ADDRESS(1,COLUMN())&amp;":"&amp;ADDRESS(ROW()-1,COLUMN())),"&lt;99"))+1,
IF(OR(LEN(OFFSET(A109,-1,0))=2,AND(LEN(OFFSET(A109,-1,0))=0,LEN(OFFSET(A109,-3,0))=5)),
IF(LEN(OFFSET(A109,-1,0))=2,(OFFSET(A109,-1,0))*10+1,IF(AND(LEN(OFFSET(A109,-1,0))=0,LEN(OFFSET(A109,-3,0))=5),INT(LEFT(OFFSET(A109,-3,0),3))+1,"greška x")),
IF(LEN(OFFSET(A109,-1,0))=3,(OFFSET(A109,-1,0))*100+1,
IF(LEN(OFFSET(A109,-1,0))=5,(OFFSET(A109,-1,0))+1,"greška1")))),
IF(VALUE(broj_sheet)&gt;=10,
IF(OFFSET(A109,-1,0)= ".",broj_sheet*10+(COUNTIF(INDIRECT(ADDRESS(1,COLUMN())&amp;":"&amp;ADDRESS(ROW()-1,COLUMN())),"&lt;999"))+1,
IF(OR(LEN(OFFSET(A109,-1,0))=3,AND(LEN(OFFSET(A109,-1,0))=0,LEN(OFFSET(A109,-3,0))=6)),
IF(LEN(OFFSET(A109,-1,0))=3,(OFFSET(A109,-1,0))*10+1,IF(AND(LEN(OFFSET(A109,-1,0))=0,LEN(OFFSET(A109,-3,0))=6),INT(LEFT(OFFSET(A109,-3,0),4))+1,"greška y")),
IF(LEN(OFFSET(A109,-1,0))=4,(OFFSET(A109,-1,0))*100+1,
IF(LEN(OFFSET(A109,-1,0))=6,(OFFSET(A109,-1,0))+1,"greška2")))),"greška3"))</f>
        <v>1022</v>
      </c>
      <c r="B109" s="53" t="s">
        <v>10</v>
      </c>
      <c r="C109" s="39"/>
      <c r="D109" s="39"/>
      <c r="E109" s="54"/>
      <c r="F109" s="55"/>
      <c r="G109" s="56"/>
      <c r="H109" s="56"/>
      <c r="I109" s="49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72"/>
    </row>
    <row r="110" spans="1:22" s="2" customFormat="1" ht="33.75" x14ac:dyDescent="0.2">
      <c r="A110" s="65">
        <f t="shared" ca="1" si="23"/>
        <v>102201</v>
      </c>
      <c r="B110" s="62" t="s">
        <v>111</v>
      </c>
      <c r="C110" s="46" t="s">
        <v>23</v>
      </c>
      <c r="D110" s="46" t="s">
        <v>23</v>
      </c>
      <c r="E110" s="78" t="s">
        <v>9</v>
      </c>
      <c r="F110" s="43">
        <f t="shared" ref="F110:F118" ca="1" si="24">INDIRECT(ADDRESS(ROW(),COLUMN()+2+broj_sheet))</f>
        <v>50</v>
      </c>
      <c r="G110" s="44"/>
      <c r="H110" s="80">
        <f t="shared" ref="H110:H118" ca="1" si="25">F110*G110</f>
        <v>0</v>
      </c>
      <c r="I110" s="49">
        <v>100</v>
      </c>
      <c r="J110" s="45">
        <v>100</v>
      </c>
      <c r="K110" s="49">
        <v>50</v>
      </c>
      <c r="L110" s="45">
        <v>50</v>
      </c>
      <c r="M110" s="49">
        <v>100</v>
      </c>
      <c r="N110" s="45">
        <v>25</v>
      </c>
      <c r="O110" s="49">
        <v>50</v>
      </c>
      <c r="P110" s="45">
        <v>50</v>
      </c>
      <c r="Q110" s="49">
        <v>50</v>
      </c>
      <c r="R110" s="45">
        <v>50</v>
      </c>
      <c r="S110" s="49">
        <v>50</v>
      </c>
      <c r="T110" s="45">
        <v>0</v>
      </c>
      <c r="U110" s="45">
        <v>0</v>
      </c>
      <c r="V110" s="72">
        <f t="shared" ref="V110:V119" si="26">SUM(I110:U110)*G110</f>
        <v>0</v>
      </c>
    </row>
    <row r="111" spans="1:22" s="2" customFormat="1" ht="33.75" x14ac:dyDescent="0.2">
      <c r="A111" s="65">
        <f t="shared" ca="1" si="23"/>
        <v>102202</v>
      </c>
      <c r="B111" s="62" t="s">
        <v>112</v>
      </c>
      <c r="C111" s="46" t="s">
        <v>23</v>
      </c>
      <c r="D111" s="46" t="s">
        <v>23</v>
      </c>
      <c r="E111" s="78" t="s">
        <v>9</v>
      </c>
      <c r="F111" s="43">
        <f t="shared" ca="1" si="24"/>
        <v>300</v>
      </c>
      <c r="G111" s="44"/>
      <c r="H111" s="80">
        <f t="shared" ca="1" si="25"/>
        <v>0</v>
      </c>
      <c r="I111" s="49">
        <v>250</v>
      </c>
      <c r="J111" s="45">
        <v>320</v>
      </c>
      <c r="K111" s="45">
        <v>350</v>
      </c>
      <c r="L111" s="45">
        <v>350</v>
      </c>
      <c r="M111" s="45">
        <v>1200</v>
      </c>
      <c r="N111" s="45">
        <v>50</v>
      </c>
      <c r="O111" s="45">
        <v>150</v>
      </c>
      <c r="P111" s="45">
        <v>200</v>
      </c>
      <c r="Q111" s="45">
        <v>100</v>
      </c>
      <c r="R111" s="45">
        <v>300</v>
      </c>
      <c r="S111" s="45">
        <v>200</v>
      </c>
      <c r="T111" s="45">
        <v>0</v>
      </c>
      <c r="U111" s="45">
        <v>0</v>
      </c>
      <c r="V111" s="72">
        <f t="shared" si="26"/>
        <v>0</v>
      </c>
    </row>
    <row r="112" spans="1:22" s="2" customFormat="1" ht="33.75" x14ac:dyDescent="0.2">
      <c r="A112" s="65">
        <f t="shared" ca="1" si="23"/>
        <v>102203</v>
      </c>
      <c r="B112" s="62" t="s">
        <v>113</v>
      </c>
      <c r="C112" s="46" t="s">
        <v>23</v>
      </c>
      <c r="D112" s="46" t="s">
        <v>23</v>
      </c>
      <c r="E112" s="78" t="s">
        <v>9</v>
      </c>
      <c r="F112" s="43">
        <f t="shared" ca="1" si="24"/>
        <v>1200</v>
      </c>
      <c r="G112" s="44"/>
      <c r="H112" s="80">
        <f t="shared" ca="1" si="25"/>
        <v>0</v>
      </c>
      <c r="I112" s="49">
        <v>1200</v>
      </c>
      <c r="J112" s="45">
        <v>1200</v>
      </c>
      <c r="K112" s="45">
        <v>1200</v>
      </c>
      <c r="L112" s="45">
        <v>1200</v>
      </c>
      <c r="M112" s="45">
        <v>5000</v>
      </c>
      <c r="N112" s="45">
        <v>1000</v>
      </c>
      <c r="O112" s="45">
        <v>1000</v>
      </c>
      <c r="P112" s="45">
        <v>1000</v>
      </c>
      <c r="Q112" s="45">
        <v>1300</v>
      </c>
      <c r="R112" s="45">
        <v>1200</v>
      </c>
      <c r="S112" s="45">
        <v>1200</v>
      </c>
      <c r="T112" s="45">
        <v>1500</v>
      </c>
      <c r="U112" s="45">
        <v>0</v>
      </c>
      <c r="V112" s="72">
        <f t="shared" si="26"/>
        <v>0</v>
      </c>
    </row>
    <row r="113" spans="1:22" s="8" customFormat="1" ht="33.75" x14ac:dyDescent="0.2">
      <c r="A113" s="65">
        <f t="shared" ca="1" si="23"/>
        <v>102204</v>
      </c>
      <c r="B113" s="63" t="s">
        <v>155</v>
      </c>
      <c r="C113" s="46" t="s">
        <v>23</v>
      </c>
      <c r="D113" s="46" t="s">
        <v>23</v>
      </c>
      <c r="E113" s="78" t="s">
        <v>9</v>
      </c>
      <c r="F113" s="43">
        <f t="shared" ca="1" si="24"/>
        <v>20</v>
      </c>
      <c r="G113" s="44"/>
      <c r="H113" s="80">
        <f t="shared" ca="1" si="25"/>
        <v>0</v>
      </c>
      <c r="I113" s="49">
        <v>20</v>
      </c>
      <c r="J113" s="45">
        <v>20</v>
      </c>
      <c r="K113" s="45">
        <v>20</v>
      </c>
      <c r="L113" s="45">
        <v>20</v>
      </c>
      <c r="M113" s="45">
        <v>30</v>
      </c>
      <c r="N113" s="45">
        <v>20</v>
      </c>
      <c r="O113" s="45">
        <v>20</v>
      </c>
      <c r="P113" s="45">
        <v>20</v>
      </c>
      <c r="Q113" s="45">
        <v>20</v>
      </c>
      <c r="R113" s="45">
        <v>20</v>
      </c>
      <c r="S113" s="45">
        <v>20</v>
      </c>
      <c r="T113" s="45">
        <v>0</v>
      </c>
      <c r="U113" s="45">
        <v>0</v>
      </c>
      <c r="V113" s="72">
        <f t="shared" si="26"/>
        <v>0</v>
      </c>
    </row>
    <row r="114" spans="1:22" s="2" customFormat="1" ht="33.75" x14ac:dyDescent="0.2">
      <c r="A114" s="65">
        <f t="shared" ca="1" si="23"/>
        <v>102205</v>
      </c>
      <c r="B114" s="62" t="s">
        <v>114</v>
      </c>
      <c r="C114" s="46" t="s">
        <v>23</v>
      </c>
      <c r="D114" s="46" t="s">
        <v>23</v>
      </c>
      <c r="E114" s="75" t="s">
        <v>9</v>
      </c>
      <c r="F114" s="43">
        <f t="shared" ca="1" si="24"/>
        <v>200</v>
      </c>
      <c r="G114" s="44"/>
      <c r="H114" s="80">
        <f t="shared" ca="1" si="25"/>
        <v>0</v>
      </c>
      <c r="I114" s="49">
        <v>100</v>
      </c>
      <c r="J114" s="70">
        <v>250</v>
      </c>
      <c r="K114" s="70">
        <v>100</v>
      </c>
      <c r="L114" s="70">
        <v>180</v>
      </c>
      <c r="M114" s="45">
        <v>150</v>
      </c>
      <c r="N114" s="70">
        <v>120</v>
      </c>
      <c r="O114" s="70">
        <v>150</v>
      </c>
      <c r="P114" s="70">
        <v>120</v>
      </c>
      <c r="Q114" s="70">
        <v>0</v>
      </c>
      <c r="R114" s="70">
        <v>200</v>
      </c>
      <c r="S114" s="45">
        <v>50</v>
      </c>
      <c r="T114" s="45">
        <v>0</v>
      </c>
      <c r="U114" s="45">
        <v>0</v>
      </c>
      <c r="V114" s="72">
        <f t="shared" si="26"/>
        <v>0</v>
      </c>
    </row>
    <row r="115" spans="1:22" s="2" customFormat="1" ht="33.75" x14ac:dyDescent="0.2">
      <c r="A115" s="65">
        <f t="shared" ca="1" si="23"/>
        <v>102206</v>
      </c>
      <c r="B115" s="62" t="s">
        <v>169</v>
      </c>
      <c r="C115" s="46" t="s">
        <v>23</v>
      </c>
      <c r="D115" s="46" t="s">
        <v>23</v>
      </c>
      <c r="E115" s="75" t="s">
        <v>9</v>
      </c>
      <c r="F115" s="43">
        <f t="shared" ca="1" si="24"/>
        <v>50</v>
      </c>
      <c r="G115" s="44"/>
      <c r="H115" s="80">
        <f t="shared" ca="1" si="25"/>
        <v>0</v>
      </c>
      <c r="I115" s="49">
        <v>50</v>
      </c>
      <c r="J115" s="45">
        <v>50</v>
      </c>
      <c r="K115" s="45">
        <v>50</v>
      </c>
      <c r="L115" s="45">
        <v>50</v>
      </c>
      <c r="M115" s="45">
        <v>50</v>
      </c>
      <c r="N115" s="45">
        <v>50</v>
      </c>
      <c r="O115" s="45">
        <v>50</v>
      </c>
      <c r="P115" s="45">
        <v>50</v>
      </c>
      <c r="Q115" s="45">
        <v>50</v>
      </c>
      <c r="R115" s="45">
        <v>50</v>
      </c>
      <c r="S115" s="45">
        <v>50</v>
      </c>
      <c r="T115" s="45">
        <v>0</v>
      </c>
      <c r="U115" s="45">
        <v>0</v>
      </c>
      <c r="V115" s="72">
        <f t="shared" si="26"/>
        <v>0</v>
      </c>
    </row>
    <row r="116" spans="1:22" s="8" customFormat="1" ht="45" x14ac:dyDescent="0.2">
      <c r="A116" s="65">
        <f t="shared" ca="1" si="23"/>
        <v>102207</v>
      </c>
      <c r="B116" s="62" t="s">
        <v>71</v>
      </c>
      <c r="C116" s="46" t="s">
        <v>23</v>
      </c>
      <c r="D116" s="46" t="s">
        <v>23</v>
      </c>
      <c r="E116" s="78" t="s">
        <v>9</v>
      </c>
      <c r="F116" s="43">
        <f t="shared" ca="1" si="24"/>
        <v>20</v>
      </c>
      <c r="G116" s="44"/>
      <c r="H116" s="80">
        <f t="shared" ca="1" si="25"/>
        <v>0</v>
      </c>
      <c r="I116" s="49">
        <v>20</v>
      </c>
      <c r="J116" s="49">
        <v>20</v>
      </c>
      <c r="K116" s="49">
        <v>20</v>
      </c>
      <c r="L116" s="49">
        <v>20</v>
      </c>
      <c r="M116" s="49">
        <v>50</v>
      </c>
      <c r="N116" s="49">
        <v>20</v>
      </c>
      <c r="O116" s="49">
        <v>20</v>
      </c>
      <c r="P116" s="49">
        <v>20</v>
      </c>
      <c r="Q116" s="49">
        <v>20</v>
      </c>
      <c r="R116" s="49">
        <v>20</v>
      </c>
      <c r="S116" s="45">
        <v>20</v>
      </c>
      <c r="T116" s="49">
        <v>0</v>
      </c>
      <c r="U116" s="45">
        <v>0</v>
      </c>
      <c r="V116" s="72">
        <f t="shared" si="26"/>
        <v>0</v>
      </c>
    </row>
    <row r="117" spans="1:22" s="11" customFormat="1" ht="33.75" x14ac:dyDescent="0.2">
      <c r="A117" s="65">
        <f t="shared" ca="1" si="23"/>
        <v>102208</v>
      </c>
      <c r="B117" s="62" t="s">
        <v>124</v>
      </c>
      <c r="C117" s="46" t="s">
        <v>23</v>
      </c>
      <c r="D117" s="46" t="s">
        <v>23</v>
      </c>
      <c r="E117" s="78" t="s">
        <v>9</v>
      </c>
      <c r="F117" s="43">
        <f t="shared" ca="1" si="24"/>
        <v>30</v>
      </c>
      <c r="G117" s="44"/>
      <c r="H117" s="80">
        <f t="shared" ca="1" si="25"/>
        <v>0</v>
      </c>
      <c r="I117" s="49">
        <v>30</v>
      </c>
      <c r="J117" s="49">
        <v>30</v>
      </c>
      <c r="K117" s="49">
        <v>30</v>
      </c>
      <c r="L117" s="49">
        <v>30</v>
      </c>
      <c r="M117" s="49">
        <v>60</v>
      </c>
      <c r="N117" s="49">
        <v>30</v>
      </c>
      <c r="O117" s="49">
        <v>30</v>
      </c>
      <c r="P117" s="49">
        <v>30</v>
      </c>
      <c r="Q117" s="49">
        <v>30</v>
      </c>
      <c r="R117" s="49">
        <v>30</v>
      </c>
      <c r="S117" s="45">
        <v>30</v>
      </c>
      <c r="T117" s="49">
        <v>0</v>
      </c>
      <c r="U117" s="45">
        <v>0</v>
      </c>
      <c r="V117" s="72">
        <f t="shared" si="26"/>
        <v>0</v>
      </c>
    </row>
    <row r="118" spans="1:22" s="8" customFormat="1" ht="56.25" x14ac:dyDescent="0.2">
      <c r="A118" s="65">
        <f t="shared" ca="1" si="23"/>
        <v>102209</v>
      </c>
      <c r="B118" s="62" t="s">
        <v>60</v>
      </c>
      <c r="C118" s="46" t="s">
        <v>23</v>
      </c>
      <c r="D118" s="46" t="s">
        <v>23</v>
      </c>
      <c r="E118" s="78" t="s">
        <v>8</v>
      </c>
      <c r="F118" s="43">
        <f t="shared" ca="1" si="24"/>
        <v>1</v>
      </c>
      <c r="G118" s="44"/>
      <c r="H118" s="80">
        <f t="shared" ca="1" si="25"/>
        <v>0</v>
      </c>
      <c r="I118" s="49">
        <v>1</v>
      </c>
      <c r="J118" s="71">
        <v>1</v>
      </c>
      <c r="K118" s="71">
        <v>1</v>
      </c>
      <c r="L118" s="71">
        <v>1</v>
      </c>
      <c r="M118" s="71">
        <v>8</v>
      </c>
      <c r="N118" s="71">
        <v>1</v>
      </c>
      <c r="O118" s="71">
        <v>1</v>
      </c>
      <c r="P118" s="71">
        <v>1</v>
      </c>
      <c r="Q118" s="71">
        <v>1</v>
      </c>
      <c r="R118" s="71">
        <v>1</v>
      </c>
      <c r="S118" s="45">
        <v>1</v>
      </c>
      <c r="T118" s="71">
        <v>0</v>
      </c>
      <c r="U118" s="45">
        <v>0</v>
      </c>
      <c r="V118" s="72">
        <f t="shared" si="26"/>
        <v>0</v>
      </c>
    </row>
    <row r="119" spans="1:22" x14ac:dyDescent="0.2">
      <c r="A119" s="120"/>
      <c r="B119" s="121"/>
      <c r="C119" s="121"/>
      <c r="D119" s="121"/>
      <c r="E119" s="121"/>
      <c r="F119" s="122" t="str">
        <f>"Ukupno "&amp;LOWER(B82)&amp;" - "&amp;LOWER(B109)&amp;":"</f>
        <v>Ukupno sustav protuprovalne i perimetarske zaštite - instalacije:</v>
      </c>
      <c r="G119" s="160">
        <f ca="1">SUM(H110:H118)</f>
        <v>0</v>
      </c>
      <c r="H119" s="160"/>
      <c r="I119" s="49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72">
        <f t="shared" ca="1" si="26"/>
        <v>0</v>
      </c>
    </row>
    <row r="120" spans="1:22" s="24" customFormat="1" x14ac:dyDescent="0.2">
      <c r="A120" s="65"/>
      <c r="B120" s="29"/>
      <c r="C120" s="28"/>
      <c r="D120" s="28"/>
      <c r="E120" s="28"/>
      <c r="F120" s="28"/>
      <c r="G120" s="33"/>
      <c r="H120" s="64"/>
      <c r="I120" s="49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72"/>
    </row>
    <row r="121" spans="1:22" s="1" customFormat="1" x14ac:dyDescent="0.2">
      <c r="A121" s="34">
        <f t="shared" ref="A121:A126" ca="1" si="27">IF(VALUE(broj_sheet)&lt;10,
IF(OFFSET(A121,-1,0)=".",broj_sheet*10+(COUNTIF(INDIRECT(ADDRESS(1,COLUMN())&amp;":"&amp;ADDRESS(ROW()-1,COLUMN())),"&lt;99"))+1,
IF(OR(LEN(OFFSET(A121,-1,0))=2,AND(LEN(OFFSET(A121,-1,0))=0,LEN(OFFSET(A121,-3,0))=5)),
IF(LEN(OFFSET(A121,-1,0))=2,(OFFSET(A121,-1,0))*10+1,IF(AND(LEN(OFFSET(A121,-1,0))=0,LEN(OFFSET(A121,-3,0))=5),INT(LEFT(OFFSET(A121,-3,0),3))+1,"greška x")),
IF(LEN(OFFSET(A121,-1,0))=3,(OFFSET(A121,-1,0))*100+1,
IF(LEN(OFFSET(A121,-1,0))=5,(OFFSET(A121,-1,0))+1,"greška1")))),
IF(VALUE(broj_sheet)&gt;=10,
IF(OFFSET(A121,-1,0)= ".",broj_sheet*10+(COUNTIF(INDIRECT(ADDRESS(1,COLUMN())&amp;":"&amp;ADDRESS(ROW()-1,COLUMN())),"&lt;999"))+1,
IF(OR(LEN(OFFSET(A121,-1,0))=3,AND(LEN(OFFSET(A121,-1,0))=0,LEN(OFFSET(A121,-3,0))=6)),
IF(LEN(OFFSET(A121,-1,0))=3,(OFFSET(A121,-1,0))*10+1,IF(AND(LEN(OFFSET(A121,-1,0))=0,LEN(OFFSET(A121,-3,0))=6),INT(LEFT(OFFSET(A121,-3,0),4))+1,"greška y")),
IF(LEN(OFFSET(A121,-1,0))=4,(OFFSET(A121,-1,0))*100+1,
IF(LEN(OFFSET(A121,-1,0))=6,(OFFSET(A121,-1,0))+1,"greška2")))),"greška3"))</f>
        <v>1023</v>
      </c>
      <c r="B121" s="53" t="s">
        <v>15</v>
      </c>
      <c r="C121" s="39"/>
      <c r="D121" s="39"/>
      <c r="E121" s="54"/>
      <c r="F121" s="55"/>
      <c r="G121" s="56"/>
      <c r="H121" s="56"/>
      <c r="I121" s="49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72"/>
    </row>
    <row r="122" spans="1:22" s="10" customFormat="1" ht="45" x14ac:dyDescent="0.2">
      <c r="A122" s="73">
        <f t="shared" ca="1" si="27"/>
        <v>102301</v>
      </c>
      <c r="B122" s="52" t="s">
        <v>56</v>
      </c>
      <c r="C122" s="46" t="s">
        <v>23</v>
      </c>
      <c r="D122" s="46" t="s">
        <v>23</v>
      </c>
      <c r="E122" s="75" t="s">
        <v>8</v>
      </c>
      <c r="F122" s="43">
        <f t="shared" ref="F122:F126" ca="1" si="28">INDIRECT(ADDRESS(ROW(),COLUMN()+2+broj_sheet))</f>
        <v>1</v>
      </c>
      <c r="G122" s="44"/>
      <c r="H122" s="83">
        <f t="shared" ref="H122:H126" ca="1" si="29">G122*F122</f>
        <v>0</v>
      </c>
      <c r="I122" s="49">
        <v>1</v>
      </c>
      <c r="J122" s="49">
        <v>1</v>
      </c>
      <c r="K122" s="49">
        <v>1</v>
      </c>
      <c r="L122" s="49">
        <v>1</v>
      </c>
      <c r="M122" s="49">
        <v>1</v>
      </c>
      <c r="N122" s="49">
        <v>1</v>
      </c>
      <c r="O122" s="49">
        <v>1</v>
      </c>
      <c r="P122" s="49">
        <v>1</v>
      </c>
      <c r="Q122" s="49">
        <v>1</v>
      </c>
      <c r="R122" s="49">
        <v>1</v>
      </c>
      <c r="S122" s="49">
        <v>1</v>
      </c>
      <c r="T122" s="49">
        <v>1</v>
      </c>
      <c r="U122" s="49">
        <v>0</v>
      </c>
      <c r="V122" s="72">
        <f t="shared" ref="V122:V127" si="30">SUM(I122:U122)*G122</f>
        <v>0</v>
      </c>
    </row>
    <row r="123" spans="1:22" s="2" customFormat="1" ht="33.75" x14ac:dyDescent="0.2">
      <c r="A123" s="73">
        <f t="shared" ca="1" si="27"/>
        <v>102302</v>
      </c>
      <c r="B123" s="52" t="s">
        <v>123</v>
      </c>
      <c r="C123" s="46" t="s">
        <v>23</v>
      </c>
      <c r="D123" s="46" t="s">
        <v>23</v>
      </c>
      <c r="E123" s="75" t="s">
        <v>8</v>
      </c>
      <c r="F123" s="43">
        <f t="shared" ca="1" si="28"/>
        <v>1</v>
      </c>
      <c r="G123" s="44"/>
      <c r="H123" s="76">
        <f t="shared" ca="1" si="29"/>
        <v>0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0</v>
      </c>
      <c r="U123" s="49">
        <v>0</v>
      </c>
      <c r="V123" s="72">
        <f t="shared" si="30"/>
        <v>0</v>
      </c>
    </row>
    <row r="124" spans="1:22" s="2" customFormat="1" ht="45" x14ac:dyDescent="0.2">
      <c r="A124" s="73">
        <f t="shared" ca="1" si="27"/>
        <v>102303</v>
      </c>
      <c r="B124" s="52" t="s">
        <v>125</v>
      </c>
      <c r="C124" s="46" t="s">
        <v>23</v>
      </c>
      <c r="D124" s="46" t="s">
        <v>23</v>
      </c>
      <c r="E124" s="75" t="s">
        <v>8</v>
      </c>
      <c r="F124" s="43">
        <f t="shared" ca="1" si="28"/>
        <v>1</v>
      </c>
      <c r="G124" s="44"/>
      <c r="H124" s="76">
        <f ca="1">G124*F124</f>
        <v>0</v>
      </c>
      <c r="I124" s="49">
        <v>1</v>
      </c>
      <c r="J124" s="49">
        <v>1</v>
      </c>
      <c r="K124" s="49">
        <v>1</v>
      </c>
      <c r="L124" s="49">
        <v>1</v>
      </c>
      <c r="M124" s="49">
        <v>1</v>
      </c>
      <c r="N124" s="49">
        <v>1</v>
      </c>
      <c r="O124" s="49">
        <v>1</v>
      </c>
      <c r="P124" s="49">
        <v>1</v>
      </c>
      <c r="Q124" s="49">
        <v>1</v>
      </c>
      <c r="R124" s="49">
        <v>1</v>
      </c>
      <c r="S124" s="49">
        <v>1</v>
      </c>
      <c r="T124" s="49">
        <v>0</v>
      </c>
      <c r="U124" s="49">
        <v>0</v>
      </c>
      <c r="V124" s="72">
        <f t="shared" si="30"/>
        <v>0</v>
      </c>
    </row>
    <row r="125" spans="1:22" s="2" customFormat="1" ht="45" x14ac:dyDescent="0.2">
      <c r="A125" s="73">
        <f t="shared" ca="1" si="27"/>
        <v>102304</v>
      </c>
      <c r="B125" s="32" t="s">
        <v>70</v>
      </c>
      <c r="C125" s="46" t="s">
        <v>23</v>
      </c>
      <c r="D125" s="46" t="s">
        <v>23</v>
      </c>
      <c r="E125" s="75" t="s">
        <v>8</v>
      </c>
      <c r="F125" s="43">
        <f t="shared" ca="1" si="28"/>
        <v>1</v>
      </c>
      <c r="G125" s="44"/>
      <c r="H125" s="76">
        <f ca="1">G125*F125</f>
        <v>0</v>
      </c>
      <c r="I125" s="49">
        <v>1</v>
      </c>
      <c r="J125" s="49">
        <v>1</v>
      </c>
      <c r="K125" s="49">
        <v>1</v>
      </c>
      <c r="L125" s="49">
        <v>1</v>
      </c>
      <c r="M125" s="49">
        <v>1</v>
      </c>
      <c r="N125" s="49">
        <v>1</v>
      </c>
      <c r="O125" s="49">
        <v>1</v>
      </c>
      <c r="P125" s="49">
        <v>1</v>
      </c>
      <c r="Q125" s="49">
        <v>1</v>
      </c>
      <c r="R125" s="49">
        <v>1</v>
      </c>
      <c r="S125" s="49">
        <v>1</v>
      </c>
      <c r="T125" s="49">
        <v>0</v>
      </c>
      <c r="U125" s="49">
        <v>0</v>
      </c>
      <c r="V125" s="72">
        <f t="shared" si="30"/>
        <v>0</v>
      </c>
    </row>
    <row r="126" spans="1:22" s="2" customFormat="1" ht="33.75" x14ac:dyDescent="0.2">
      <c r="A126" s="73">
        <f t="shared" ca="1" si="27"/>
        <v>102305</v>
      </c>
      <c r="B126" s="52" t="s">
        <v>69</v>
      </c>
      <c r="C126" s="46" t="s">
        <v>23</v>
      </c>
      <c r="D126" s="46" t="s">
        <v>23</v>
      </c>
      <c r="E126" s="75" t="s">
        <v>8</v>
      </c>
      <c r="F126" s="43">
        <f t="shared" ca="1" si="28"/>
        <v>1</v>
      </c>
      <c r="G126" s="44"/>
      <c r="H126" s="76">
        <f t="shared" ca="1" si="29"/>
        <v>0</v>
      </c>
      <c r="I126" s="49">
        <v>1</v>
      </c>
      <c r="J126" s="49">
        <v>1</v>
      </c>
      <c r="K126" s="49">
        <v>1</v>
      </c>
      <c r="L126" s="49">
        <v>1</v>
      </c>
      <c r="M126" s="49">
        <v>1</v>
      </c>
      <c r="N126" s="49">
        <v>1</v>
      </c>
      <c r="O126" s="49">
        <v>1</v>
      </c>
      <c r="P126" s="49">
        <v>1</v>
      </c>
      <c r="Q126" s="49">
        <v>1</v>
      </c>
      <c r="R126" s="49">
        <v>1</v>
      </c>
      <c r="S126" s="49">
        <v>1</v>
      </c>
      <c r="T126" s="49">
        <v>0</v>
      </c>
      <c r="U126" s="49">
        <v>0</v>
      </c>
      <c r="V126" s="72">
        <f t="shared" si="30"/>
        <v>0</v>
      </c>
    </row>
    <row r="127" spans="1:22" x14ac:dyDescent="0.2">
      <c r="A127" s="120"/>
      <c r="B127" s="121"/>
      <c r="C127" s="121"/>
      <c r="D127" s="121"/>
      <c r="E127" s="121"/>
      <c r="F127" s="122" t="str">
        <f>"Ukupno "&amp;LOWER(B82)&amp;" - "&amp;LOWER(B121)&amp;":"</f>
        <v>Ukupno sustav protuprovalne i perimetarske zaštite - usluga:</v>
      </c>
      <c r="G127" s="160">
        <f ca="1">SUM(H122:H126)</f>
        <v>0</v>
      </c>
      <c r="H127" s="160"/>
      <c r="I127" s="4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72">
        <f t="shared" ca="1" si="30"/>
        <v>0</v>
      </c>
    </row>
    <row r="128" spans="1:22" s="24" customFormat="1" x14ac:dyDescent="0.2">
      <c r="A128" s="65" t="s">
        <v>36</v>
      </c>
      <c r="B128" s="29"/>
      <c r="C128" s="28"/>
      <c r="D128" s="28"/>
      <c r="E128" s="28"/>
      <c r="F128" s="28"/>
      <c r="G128" s="33"/>
      <c r="H128" s="64"/>
      <c r="I128" s="49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72"/>
    </row>
    <row r="129" spans="1:22" s="1" customFormat="1" x14ac:dyDescent="0.2">
      <c r="A129" s="34">
        <f t="shared" ref="A129:A133" ca="1" si="31">IF(VALUE(broj_sheet)&lt;10,
IF(OFFSET(A129,-1,0)=".",broj_sheet*10+(COUNTIF(INDIRECT(ADDRESS(1,COLUMN())&amp;":"&amp;ADDRESS(ROW()-1,COLUMN())),"&lt;99"))+1,
IF(OR(LEN(OFFSET(A129,-1,0))=2,AND(LEN(OFFSET(A129,-1,0))=0,LEN(OFFSET(A129,-3,0))=5)),
IF(LEN(OFFSET(A129,-1,0))=2,(OFFSET(A129,-1,0))*10+1,IF(AND(LEN(OFFSET(A129,-1,0))=0,LEN(OFFSET(A129,-3,0))=5),INT(LEFT(OFFSET(A129,-3,0),3))+1,"greška x")),
IF(LEN(OFFSET(A129,-1,0))=3,(OFFSET(A129,-1,0))*100+1,
IF(LEN(OFFSET(A129,-1,0))=5,(OFFSET(A129,-1,0))+1,"greška1")))),
IF(VALUE(broj_sheet)&gt;=10,
IF(OFFSET(A129,-1,0)= ".",broj_sheet*10+(COUNTIF(INDIRECT(ADDRESS(1,COLUMN())&amp;":"&amp;ADDRESS(ROW()-1,COLUMN())),"&lt;999"))+1,
IF(OR(LEN(OFFSET(A129,-1,0))=3,AND(LEN(OFFSET(A129,-1,0))=0,LEN(OFFSET(A129,-3,0))=6)),
IF(LEN(OFFSET(A129,-1,0))=3,(OFFSET(A129,-1,0))*10+1,IF(AND(LEN(OFFSET(A129,-1,0))=0,LEN(OFFSET(A129,-3,0))=6),INT(LEFT(OFFSET(A129,-3,0),4))+1,"greška y")),
IF(LEN(OFFSET(A129,-1,0))=4,(OFFSET(A129,-1,0))*100+1,
IF(LEN(OFFSET(A129,-1,0))=6,(OFFSET(A129,-1,0))+1,"greška2")))),"greška3"))</f>
        <v>103</v>
      </c>
      <c r="B129" s="53" t="s">
        <v>16</v>
      </c>
      <c r="C129" s="39"/>
      <c r="D129" s="39"/>
      <c r="E129" s="54"/>
      <c r="F129" s="55"/>
      <c r="G129" s="56"/>
      <c r="H129" s="56"/>
      <c r="I129" s="49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72"/>
    </row>
    <row r="130" spans="1:22" s="3" customFormat="1" x14ac:dyDescent="0.2">
      <c r="A130" s="34">
        <f t="shared" ca="1" si="31"/>
        <v>1031</v>
      </c>
      <c r="B130" s="57" t="s">
        <v>17</v>
      </c>
      <c r="C130" s="58"/>
      <c r="D130" s="58"/>
      <c r="E130" s="59"/>
      <c r="F130" s="60"/>
      <c r="G130" s="61"/>
      <c r="H130" s="61"/>
      <c r="I130" s="49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72"/>
    </row>
    <row r="131" spans="1:22" s="3" customFormat="1" ht="180" x14ac:dyDescent="0.2">
      <c r="A131" s="65">
        <f t="shared" ca="1" si="31"/>
        <v>103101</v>
      </c>
      <c r="B131" s="32" t="s">
        <v>151</v>
      </c>
      <c r="C131" s="46" t="s">
        <v>23</v>
      </c>
      <c r="D131" s="46" t="s">
        <v>23</v>
      </c>
      <c r="E131" s="75" t="s">
        <v>8</v>
      </c>
      <c r="F131" s="43">
        <f ca="1">INDIRECT(ADDRESS(ROW(),COLUMN()+2+broj_sheet))</f>
        <v>1</v>
      </c>
      <c r="G131" s="86"/>
      <c r="H131" s="87">
        <f ca="1">F131*G131</f>
        <v>0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49">
        <v>1</v>
      </c>
      <c r="Q131" s="49">
        <v>1</v>
      </c>
      <c r="R131" s="49">
        <v>1</v>
      </c>
      <c r="S131" s="49">
        <v>1</v>
      </c>
      <c r="T131" s="49">
        <v>0</v>
      </c>
      <c r="U131" s="49">
        <v>1</v>
      </c>
      <c r="V131" s="72">
        <f>SUM(I131:U131)*G131</f>
        <v>0</v>
      </c>
    </row>
    <row r="132" spans="1:22" s="12" customFormat="1" ht="180" x14ac:dyDescent="0.2">
      <c r="A132" s="65">
        <f t="shared" ca="1" si="31"/>
        <v>103102</v>
      </c>
      <c r="B132" s="32" t="s">
        <v>87</v>
      </c>
      <c r="C132" s="46" t="s">
        <v>23</v>
      </c>
      <c r="D132" s="46" t="s">
        <v>23</v>
      </c>
      <c r="E132" s="75" t="s">
        <v>8</v>
      </c>
      <c r="F132" s="43">
        <f ca="1">INDIRECT(ADDRESS(ROW(),COLUMN()+2+broj_sheet))</f>
        <v>1</v>
      </c>
      <c r="G132" s="86"/>
      <c r="H132" s="87">
        <f ca="1">F132*G132</f>
        <v>0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49">
        <v>1</v>
      </c>
      <c r="Q132" s="49">
        <v>1</v>
      </c>
      <c r="R132" s="49">
        <v>1</v>
      </c>
      <c r="S132" s="49">
        <v>1</v>
      </c>
      <c r="T132" s="49">
        <v>1</v>
      </c>
      <c r="U132" s="49">
        <v>1</v>
      </c>
      <c r="V132" s="72">
        <f>SUM(I132:U132)*G132</f>
        <v>0</v>
      </c>
    </row>
    <row r="133" spans="1:22" s="12" customFormat="1" ht="33.75" x14ac:dyDescent="0.2">
      <c r="A133" s="65">
        <f t="shared" ca="1" si="31"/>
        <v>103103</v>
      </c>
      <c r="B133" s="52" t="s">
        <v>131</v>
      </c>
      <c r="C133" s="46" t="s">
        <v>23</v>
      </c>
      <c r="D133" s="46" t="s">
        <v>23</v>
      </c>
      <c r="E133" s="75" t="s">
        <v>8</v>
      </c>
      <c r="F133" s="43">
        <f ca="1">INDIRECT(ADDRESS(ROW(),COLUMN()+2+broj_sheet))</f>
        <v>1</v>
      </c>
      <c r="G133" s="86"/>
      <c r="H133" s="87">
        <f ca="1">F133*G133</f>
        <v>0</v>
      </c>
      <c r="I133" s="49">
        <v>1</v>
      </c>
      <c r="J133" s="49">
        <v>1</v>
      </c>
      <c r="K133" s="49">
        <v>1</v>
      </c>
      <c r="L133" s="49">
        <v>1</v>
      </c>
      <c r="M133" s="49">
        <v>1</v>
      </c>
      <c r="N133" s="49">
        <v>1</v>
      </c>
      <c r="O133" s="49">
        <v>1</v>
      </c>
      <c r="P133" s="49">
        <v>1</v>
      </c>
      <c r="Q133" s="49">
        <v>1</v>
      </c>
      <c r="R133" s="49">
        <v>1</v>
      </c>
      <c r="S133" s="49">
        <v>1</v>
      </c>
      <c r="T133" s="49">
        <v>1</v>
      </c>
      <c r="U133" s="49">
        <v>1</v>
      </c>
      <c r="V133" s="72">
        <f>SUM(I133:U133)*G133</f>
        <v>0</v>
      </c>
    </row>
    <row r="134" spans="1:22" x14ac:dyDescent="0.2">
      <c r="A134" s="120"/>
      <c r="B134" s="121"/>
      <c r="C134" s="121"/>
      <c r="D134" s="121"/>
      <c r="E134" s="121"/>
      <c r="F134" s="122" t="str">
        <f>"Ukupno "&amp;LOWER(B129)&amp;" - "&amp;LOWER(B130)&amp;":"</f>
        <v>Ukupno zajedničke usluge - opće usluge:</v>
      </c>
      <c r="G134" s="160">
        <f ca="1">SUM(H131:H133)</f>
        <v>0</v>
      </c>
      <c r="H134" s="160"/>
      <c r="I134" s="49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72">
        <f ca="1">SUM(I134:U134)*G134</f>
        <v>0</v>
      </c>
    </row>
    <row r="135" spans="1:22" s="24" customFormat="1" x14ac:dyDescent="0.2">
      <c r="A135" s="65"/>
      <c r="B135" s="29"/>
      <c r="C135" s="28"/>
      <c r="D135" s="28"/>
      <c r="E135" s="28"/>
      <c r="F135" s="28"/>
      <c r="G135" s="33"/>
      <c r="H135" s="64"/>
      <c r="I135" s="49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72"/>
    </row>
    <row r="136" spans="1:22" s="1" customFormat="1" x14ac:dyDescent="0.2">
      <c r="A136" s="34">
        <f t="shared" ref="A136:A147" ca="1" si="32">IF(VALUE(broj_sheet)&lt;10,
IF(OFFSET(A136,-1,0)=".",broj_sheet*10+(COUNTIF(INDIRECT(ADDRESS(1,COLUMN())&amp;":"&amp;ADDRESS(ROW()-1,COLUMN())),"&lt;99"))+1,
IF(OR(LEN(OFFSET(A136,-1,0))=2,AND(LEN(OFFSET(A136,-1,0))=0,LEN(OFFSET(A136,-3,0))=5)),
IF(LEN(OFFSET(A136,-1,0))=2,(OFFSET(A136,-1,0))*10+1,IF(AND(LEN(OFFSET(A136,-1,0))=0,LEN(OFFSET(A136,-3,0))=5),INT(LEFT(OFFSET(A136,-3,0),3))+1,"greška x")),
IF(LEN(OFFSET(A136,-1,0))=3,(OFFSET(A136,-1,0))*100+1,
IF(LEN(OFFSET(A136,-1,0))=5,(OFFSET(A136,-1,0))+1,"greška1")))),
IF(VALUE(broj_sheet)&gt;=10,
IF(OFFSET(A136,-1,0)= ".",broj_sheet*10+(COUNTIF(INDIRECT(ADDRESS(1,COLUMN())&amp;":"&amp;ADDRESS(ROW()-1,COLUMN())),"&lt;999"))+1,
IF(OR(LEN(OFFSET(A136,-1,0))=3,AND(LEN(OFFSET(A136,-1,0))=0,LEN(OFFSET(A136,-3,0))=6)),
IF(LEN(OFFSET(A136,-1,0))=3,(OFFSET(A136,-1,0))*10+1,IF(AND(LEN(OFFSET(A136,-1,0))=0,LEN(OFFSET(A136,-3,0))=6),INT(LEFT(OFFSET(A136,-3,0),4))+1,"greška y")),
IF(LEN(OFFSET(A136,-1,0))=4,(OFFSET(A136,-1,0))*100+1,
IF(LEN(OFFSET(A136,-1,0))=6,(OFFSET(A136,-1,0))+1,"greška2")))),"greška3"))</f>
        <v>1032</v>
      </c>
      <c r="B136" s="53" t="s">
        <v>18</v>
      </c>
      <c r="C136" s="39"/>
      <c r="D136" s="39"/>
      <c r="E136" s="54"/>
      <c r="F136" s="55"/>
      <c r="G136" s="56"/>
      <c r="H136" s="56"/>
      <c r="I136" s="49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72"/>
    </row>
    <row r="137" spans="1:22" s="13" customFormat="1" ht="22.5" x14ac:dyDescent="0.2">
      <c r="A137" s="65">
        <f t="shared" ca="1" si="32"/>
        <v>103201</v>
      </c>
      <c r="B137" s="32" t="s">
        <v>68</v>
      </c>
      <c r="C137" s="46" t="s">
        <v>23</v>
      </c>
      <c r="D137" s="46" t="s">
        <v>23</v>
      </c>
      <c r="E137" s="75" t="s">
        <v>9</v>
      </c>
      <c r="F137" s="43">
        <f t="shared" ref="F137:F147" ca="1" si="33">INDIRECT(ADDRESS(ROW(),COLUMN()+2+broj_sheet))</f>
        <v>100</v>
      </c>
      <c r="G137" s="44"/>
      <c r="H137" s="77">
        <f t="shared" ref="H137:H147" ca="1" si="34">F137*G137</f>
        <v>0</v>
      </c>
      <c r="I137" s="49">
        <v>117</v>
      </c>
      <c r="J137" s="45">
        <v>400</v>
      </c>
      <c r="K137" s="45">
        <v>110</v>
      </c>
      <c r="L137" s="45">
        <v>105</v>
      </c>
      <c r="M137" s="45">
        <v>360</v>
      </c>
      <c r="N137" s="45">
        <v>35</v>
      </c>
      <c r="O137" s="45">
        <v>160</v>
      </c>
      <c r="P137" s="45">
        <v>170</v>
      </c>
      <c r="Q137" s="45">
        <v>165</v>
      </c>
      <c r="R137" s="45">
        <v>100</v>
      </c>
      <c r="S137" s="45">
        <v>40</v>
      </c>
      <c r="T137" s="45">
        <v>0</v>
      </c>
      <c r="U137" s="45">
        <v>0</v>
      </c>
      <c r="V137" s="72">
        <f t="shared" ref="V137:V147" si="35">SUM(I137:U137)*G137</f>
        <v>0</v>
      </c>
    </row>
    <row r="138" spans="1:22" s="13" customFormat="1" ht="180" x14ac:dyDescent="0.2">
      <c r="A138" s="65">
        <f t="shared" ca="1" si="32"/>
        <v>103202</v>
      </c>
      <c r="B138" s="138" t="s">
        <v>86</v>
      </c>
      <c r="C138" s="46" t="s">
        <v>23</v>
      </c>
      <c r="D138" s="46" t="s">
        <v>23</v>
      </c>
      <c r="E138" s="75" t="s">
        <v>9</v>
      </c>
      <c r="F138" s="43">
        <f t="shared" ca="1" si="33"/>
        <v>90</v>
      </c>
      <c r="G138" s="44"/>
      <c r="H138" s="77">
        <f t="shared" ca="1" si="34"/>
        <v>0</v>
      </c>
      <c r="I138" s="49">
        <v>107</v>
      </c>
      <c r="J138" s="49">
        <v>270</v>
      </c>
      <c r="K138" s="49">
        <v>95</v>
      </c>
      <c r="L138" s="49">
        <v>95</v>
      </c>
      <c r="M138" s="49">
        <v>340</v>
      </c>
      <c r="N138" s="49">
        <v>35</v>
      </c>
      <c r="O138" s="49">
        <v>140</v>
      </c>
      <c r="P138" s="49">
        <v>160</v>
      </c>
      <c r="Q138" s="49">
        <v>115</v>
      </c>
      <c r="R138" s="49">
        <v>90</v>
      </c>
      <c r="S138" s="49">
        <v>35</v>
      </c>
      <c r="T138" s="49">
        <v>0</v>
      </c>
      <c r="U138" s="49">
        <v>0</v>
      </c>
      <c r="V138" s="72">
        <f t="shared" si="35"/>
        <v>0</v>
      </c>
    </row>
    <row r="139" spans="1:22" s="13" customFormat="1" ht="202.5" x14ac:dyDescent="0.2">
      <c r="A139" s="65">
        <f t="shared" ca="1" si="32"/>
        <v>103203</v>
      </c>
      <c r="B139" s="138" t="s">
        <v>85</v>
      </c>
      <c r="C139" s="46" t="s">
        <v>23</v>
      </c>
      <c r="D139" s="46" t="s">
        <v>23</v>
      </c>
      <c r="E139" s="75" t="s">
        <v>9</v>
      </c>
      <c r="F139" s="43">
        <f t="shared" ca="1" si="33"/>
        <v>10</v>
      </c>
      <c r="G139" s="44"/>
      <c r="H139" s="77">
        <f t="shared" ca="1" si="34"/>
        <v>0</v>
      </c>
      <c r="I139" s="49">
        <v>10</v>
      </c>
      <c r="J139" s="49">
        <v>16</v>
      </c>
      <c r="K139" s="49">
        <v>17</v>
      </c>
      <c r="L139" s="49">
        <v>10</v>
      </c>
      <c r="M139" s="49">
        <v>23</v>
      </c>
      <c r="N139" s="49">
        <v>2.5</v>
      </c>
      <c r="O139" s="49">
        <v>20</v>
      </c>
      <c r="P139" s="49">
        <v>10</v>
      </c>
      <c r="Q139" s="49">
        <v>50</v>
      </c>
      <c r="R139" s="49">
        <v>10</v>
      </c>
      <c r="S139" s="49">
        <v>5</v>
      </c>
      <c r="T139" s="49">
        <v>0</v>
      </c>
      <c r="U139" s="49">
        <v>0</v>
      </c>
      <c r="V139" s="72">
        <f t="shared" si="35"/>
        <v>0</v>
      </c>
    </row>
    <row r="140" spans="1:22" s="14" customFormat="1" ht="22.5" x14ac:dyDescent="0.2">
      <c r="A140" s="65">
        <f t="shared" ca="1" si="32"/>
        <v>103204</v>
      </c>
      <c r="B140" s="32" t="s">
        <v>63</v>
      </c>
      <c r="C140" s="46" t="s">
        <v>23</v>
      </c>
      <c r="D140" s="46" t="s">
        <v>23</v>
      </c>
      <c r="E140" s="75" t="s">
        <v>9</v>
      </c>
      <c r="F140" s="43">
        <f t="shared" ca="1" si="33"/>
        <v>300</v>
      </c>
      <c r="G140" s="44"/>
      <c r="H140" s="77">
        <f t="shared" ca="1" si="34"/>
        <v>0</v>
      </c>
      <c r="I140" s="49">
        <v>0</v>
      </c>
      <c r="J140" s="49">
        <v>1200</v>
      </c>
      <c r="K140" s="45">
        <v>0</v>
      </c>
      <c r="L140" s="45">
        <v>0</v>
      </c>
      <c r="M140" s="45">
        <v>1100</v>
      </c>
      <c r="N140" s="45">
        <v>0</v>
      </c>
      <c r="O140" s="45">
        <v>200</v>
      </c>
      <c r="P140" s="45">
        <v>0</v>
      </c>
      <c r="Q140" s="45">
        <v>250</v>
      </c>
      <c r="R140" s="45">
        <v>300</v>
      </c>
      <c r="S140" s="45">
        <v>150</v>
      </c>
      <c r="T140" s="45">
        <v>0</v>
      </c>
      <c r="U140" s="45">
        <v>0</v>
      </c>
      <c r="V140" s="72">
        <f t="shared" si="35"/>
        <v>0</v>
      </c>
    </row>
    <row r="141" spans="1:22" s="14" customFormat="1" ht="22.5" x14ac:dyDescent="0.2">
      <c r="A141" s="69">
        <f t="shared" ca="1" si="32"/>
        <v>103205</v>
      </c>
      <c r="B141" s="32" t="s">
        <v>64</v>
      </c>
      <c r="C141" s="46" t="s">
        <v>23</v>
      </c>
      <c r="D141" s="46" t="s">
        <v>23</v>
      </c>
      <c r="E141" s="75" t="s">
        <v>9</v>
      </c>
      <c r="F141" s="43">
        <f t="shared" ca="1" si="33"/>
        <v>50</v>
      </c>
      <c r="G141" s="44"/>
      <c r="H141" s="77">
        <f t="shared" ca="1" si="34"/>
        <v>0</v>
      </c>
      <c r="I141" s="49">
        <v>260</v>
      </c>
      <c r="J141" s="49">
        <v>200</v>
      </c>
      <c r="K141" s="45">
        <v>200</v>
      </c>
      <c r="L141" s="45">
        <v>160</v>
      </c>
      <c r="M141" s="45">
        <v>180</v>
      </c>
      <c r="N141" s="45">
        <v>70</v>
      </c>
      <c r="O141" s="45">
        <v>250</v>
      </c>
      <c r="P141" s="45">
        <v>320</v>
      </c>
      <c r="Q141" s="45">
        <v>150</v>
      </c>
      <c r="R141" s="45">
        <v>50</v>
      </c>
      <c r="S141" s="45">
        <v>50</v>
      </c>
      <c r="T141" s="45">
        <v>0</v>
      </c>
      <c r="U141" s="45">
        <v>0</v>
      </c>
      <c r="V141" s="72">
        <f t="shared" si="35"/>
        <v>0</v>
      </c>
    </row>
    <row r="142" spans="1:22" s="13" customFormat="1" ht="56.25" x14ac:dyDescent="0.2">
      <c r="A142" s="65">
        <f t="shared" ca="1" si="32"/>
        <v>103206</v>
      </c>
      <c r="B142" s="32" t="s">
        <v>147</v>
      </c>
      <c r="C142" s="46" t="s">
        <v>23</v>
      </c>
      <c r="D142" s="46" t="s">
        <v>23</v>
      </c>
      <c r="E142" s="75" t="s">
        <v>7</v>
      </c>
      <c r="F142" s="43">
        <f t="shared" ca="1" si="33"/>
        <v>3</v>
      </c>
      <c r="G142" s="44"/>
      <c r="H142" s="77">
        <f t="shared" ca="1" si="34"/>
        <v>0</v>
      </c>
      <c r="I142" s="49">
        <v>3</v>
      </c>
      <c r="J142" s="45">
        <v>8</v>
      </c>
      <c r="K142" s="45">
        <v>2</v>
      </c>
      <c r="L142" s="45">
        <v>3</v>
      </c>
      <c r="M142" s="45">
        <v>7</v>
      </c>
      <c r="N142" s="45">
        <v>1</v>
      </c>
      <c r="O142" s="45">
        <v>4</v>
      </c>
      <c r="P142" s="45">
        <v>3</v>
      </c>
      <c r="Q142" s="45">
        <v>3</v>
      </c>
      <c r="R142" s="45">
        <v>3</v>
      </c>
      <c r="S142" s="45">
        <v>2</v>
      </c>
      <c r="T142" s="45">
        <v>0</v>
      </c>
      <c r="U142" s="45">
        <v>0</v>
      </c>
      <c r="V142" s="72">
        <f t="shared" si="35"/>
        <v>0</v>
      </c>
    </row>
    <row r="143" spans="1:22" s="16" customFormat="1" ht="123.75" x14ac:dyDescent="0.2">
      <c r="A143" s="65">
        <f t="shared" ca="1" si="32"/>
        <v>103207</v>
      </c>
      <c r="B143" s="32" t="s">
        <v>127</v>
      </c>
      <c r="C143" s="46" t="s">
        <v>23</v>
      </c>
      <c r="D143" s="46" t="s">
        <v>23</v>
      </c>
      <c r="E143" s="75" t="s">
        <v>7</v>
      </c>
      <c r="F143" s="43">
        <f t="shared" ca="1" si="33"/>
        <v>1</v>
      </c>
      <c r="G143" s="44"/>
      <c r="H143" s="77">
        <f t="shared" ca="1" si="34"/>
        <v>0</v>
      </c>
      <c r="I143" s="49">
        <v>1</v>
      </c>
      <c r="J143" s="45">
        <v>1</v>
      </c>
      <c r="K143" s="45">
        <v>1</v>
      </c>
      <c r="L143" s="45">
        <v>1</v>
      </c>
      <c r="M143" s="45">
        <v>1</v>
      </c>
      <c r="N143" s="45">
        <v>1</v>
      </c>
      <c r="O143" s="45">
        <v>1</v>
      </c>
      <c r="P143" s="45">
        <v>1</v>
      </c>
      <c r="Q143" s="45">
        <v>0</v>
      </c>
      <c r="R143" s="45">
        <v>1</v>
      </c>
      <c r="S143" s="45">
        <v>1</v>
      </c>
      <c r="T143" s="45">
        <v>0</v>
      </c>
      <c r="U143" s="45">
        <v>0</v>
      </c>
      <c r="V143" s="72">
        <f t="shared" si="35"/>
        <v>0</v>
      </c>
    </row>
    <row r="144" spans="1:22" s="16" customFormat="1" ht="90" x14ac:dyDescent="0.2">
      <c r="A144" s="65">
        <f t="shared" ca="1" si="32"/>
        <v>103208</v>
      </c>
      <c r="B144" s="32" t="s">
        <v>179</v>
      </c>
      <c r="C144" s="46" t="s">
        <v>23</v>
      </c>
      <c r="D144" s="46" t="s">
        <v>23</v>
      </c>
      <c r="E144" s="75" t="s">
        <v>7</v>
      </c>
      <c r="F144" s="43">
        <f t="shared" ca="1" si="33"/>
        <v>3</v>
      </c>
      <c r="G144" s="44"/>
      <c r="H144" s="77">
        <f t="shared" ca="1" si="34"/>
        <v>0</v>
      </c>
      <c r="I144" s="49">
        <v>2</v>
      </c>
      <c r="J144" s="45">
        <v>0</v>
      </c>
      <c r="K144" s="45">
        <v>0</v>
      </c>
      <c r="L144" s="45">
        <v>0</v>
      </c>
      <c r="M144" s="45">
        <v>2</v>
      </c>
      <c r="N144" s="45">
        <v>1</v>
      </c>
      <c r="O144" s="45">
        <v>1</v>
      </c>
      <c r="P144" s="45">
        <v>1</v>
      </c>
      <c r="Q144" s="45">
        <v>2</v>
      </c>
      <c r="R144" s="45">
        <v>3</v>
      </c>
      <c r="S144" s="45">
        <v>0</v>
      </c>
      <c r="T144" s="45">
        <v>0</v>
      </c>
      <c r="U144" s="45">
        <v>0</v>
      </c>
      <c r="V144" s="72">
        <f t="shared" si="35"/>
        <v>0</v>
      </c>
    </row>
    <row r="145" spans="1:22" s="15" customFormat="1" ht="22.5" x14ac:dyDescent="0.2">
      <c r="A145" s="65">
        <f t="shared" ca="1" si="32"/>
        <v>103209</v>
      </c>
      <c r="B145" s="32" t="s">
        <v>66</v>
      </c>
      <c r="C145" s="46" t="s">
        <v>23</v>
      </c>
      <c r="D145" s="46" t="s">
        <v>23</v>
      </c>
      <c r="E145" s="75" t="s">
        <v>8</v>
      </c>
      <c r="F145" s="43">
        <f t="shared" ca="1" si="33"/>
        <v>1</v>
      </c>
      <c r="G145" s="44"/>
      <c r="H145" s="77">
        <f t="shared" ca="1" si="34"/>
        <v>0</v>
      </c>
      <c r="I145" s="49">
        <v>1</v>
      </c>
      <c r="J145" s="49">
        <v>1</v>
      </c>
      <c r="K145" s="49">
        <v>1</v>
      </c>
      <c r="L145" s="49">
        <v>1</v>
      </c>
      <c r="M145" s="49">
        <v>1</v>
      </c>
      <c r="N145" s="49">
        <v>1</v>
      </c>
      <c r="O145" s="49">
        <v>1</v>
      </c>
      <c r="P145" s="49">
        <v>1</v>
      </c>
      <c r="Q145" s="49">
        <v>1</v>
      </c>
      <c r="R145" s="49">
        <v>1</v>
      </c>
      <c r="S145" s="49">
        <v>1</v>
      </c>
      <c r="T145" s="45">
        <v>0</v>
      </c>
      <c r="U145" s="45">
        <v>0</v>
      </c>
      <c r="V145" s="72">
        <f t="shared" si="35"/>
        <v>0</v>
      </c>
    </row>
    <row r="146" spans="1:22" s="15" customFormat="1" ht="67.5" x14ac:dyDescent="0.2">
      <c r="A146" s="65">
        <f t="shared" ca="1" si="32"/>
        <v>103210</v>
      </c>
      <c r="B146" s="32" t="s">
        <v>150</v>
      </c>
      <c r="C146" s="46" t="s">
        <v>23</v>
      </c>
      <c r="D146" s="46" t="s">
        <v>23</v>
      </c>
      <c r="E146" s="75" t="s">
        <v>8</v>
      </c>
      <c r="F146" s="43">
        <f t="shared" ca="1" si="33"/>
        <v>1</v>
      </c>
      <c r="G146" s="44"/>
      <c r="H146" s="77">
        <f t="shared" ca="1" si="34"/>
        <v>0</v>
      </c>
      <c r="I146" s="49">
        <v>1</v>
      </c>
      <c r="J146" s="49">
        <v>1</v>
      </c>
      <c r="K146" s="49">
        <v>1</v>
      </c>
      <c r="L146" s="49">
        <v>1</v>
      </c>
      <c r="M146" s="49">
        <v>1</v>
      </c>
      <c r="N146" s="49">
        <v>1</v>
      </c>
      <c r="O146" s="49">
        <v>1</v>
      </c>
      <c r="P146" s="49">
        <v>1</v>
      </c>
      <c r="Q146" s="49">
        <v>1</v>
      </c>
      <c r="R146" s="49">
        <v>1</v>
      </c>
      <c r="S146" s="49">
        <v>1</v>
      </c>
      <c r="T146" s="45">
        <v>0</v>
      </c>
      <c r="U146" s="45">
        <v>0</v>
      </c>
      <c r="V146" s="72">
        <f t="shared" si="35"/>
        <v>0</v>
      </c>
    </row>
    <row r="147" spans="1:22" s="15" customFormat="1" ht="22.5" x14ac:dyDescent="0.2">
      <c r="A147" s="65">
        <f t="shared" ca="1" si="32"/>
        <v>103211</v>
      </c>
      <c r="B147" s="32" t="s">
        <v>67</v>
      </c>
      <c r="C147" s="46" t="s">
        <v>23</v>
      </c>
      <c r="D147" s="46" t="s">
        <v>23</v>
      </c>
      <c r="E147" s="75" t="s">
        <v>8</v>
      </c>
      <c r="F147" s="43">
        <f t="shared" ca="1" si="33"/>
        <v>1</v>
      </c>
      <c r="G147" s="44"/>
      <c r="H147" s="77">
        <f t="shared" ca="1" si="34"/>
        <v>0</v>
      </c>
      <c r="I147" s="49">
        <v>1</v>
      </c>
      <c r="J147" s="49">
        <v>1</v>
      </c>
      <c r="K147" s="49">
        <v>1</v>
      </c>
      <c r="L147" s="49">
        <v>1</v>
      </c>
      <c r="M147" s="49">
        <v>1</v>
      </c>
      <c r="N147" s="49">
        <v>1</v>
      </c>
      <c r="O147" s="49">
        <v>1</v>
      </c>
      <c r="P147" s="49">
        <v>1</v>
      </c>
      <c r="Q147" s="49">
        <v>1</v>
      </c>
      <c r="R147" s="49">
        <v>1</v>
      </c>
      <c r="S147" s="49">
        <v>1</v>
      </c>
      <c r="T147" s="45">
        <v>1</v>
      </c>
      <c r="U147" s="45">
        <v>0</v>
      </c>
      <c r="V147" s="72">
        <f t="shared" si="35"/>
        <v>0</v>
      </c>
    </row>
    <row r="148" spans="1:22" x14ac:dyDescent="0.2">
      <c r="A148" s="120"/>
      <c r="B148" s="121"/>
      <c r="C148" s="121"/>
      <c r="D148" s="121"/>
      <c r="E148" s="121"/>
      <c r="F148" s="122" t="str">
        <f>"Ukupno "&amp;LOWER(B129)&amp;" - "&amp;LOWER(B136)&amp;":"</f>
        <v>Ukupno zajedničke usluge - građevinske usluge:</v>
      </c>
      <c r="G148" s="160">
        <f ca="1">SUM(H137:H147)</f>
        <v>0</v>
      </c>
      <c r="H148" s="160"/>
      <c r="I148" s="49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37"/>
    </row>
    <row r="149" spans="1:22" s="24" customFormat="1" x14ac:dyDescent="0.2">
      <c r="A149" s="65"/>
      <c r="B149" s="29"/>
      <c r="C149" s="28"/>
      <c r="D149" s="28"/>
      <c r="E149" s="28"/>
      <c r="F149" s="28"/>
      <c r="G149" s="33"/>
      <c r="H149" s="64"/>
      <c r="I149" s="49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72"/>
    </row>
    <row r="150" spans="1:22" ht="23.25" customHeight="1" x14ac:dyDescent="0.2">
      <c r="A150" s="120"/>
      <c r="B150" s="121"/>
      <c r="C150" s="121"/>
      <c r="D150" s="121"/>
      <c r="E150" s="121"/>
      <c r="F150" s="129" t="s">
        <v>12</v>
      </c>
      <c r="G150" s="158">
        <f ca="1">SUMIF(F3:F148,"*ukupno*",G3:G148)</f>
        <v>0</v>
      </c>
      <c r="H150" s="159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88">
        <f ca="1">SUM(V8:V147)</f>
        <v>0</v>
      </c>
    </row>
    <row r="151" spans="1:22" x14ac:dyDescent="0.2">
      <c r="A151" s="128"/>
      <c r="B151" s="128"/>
      <c r="C151" s="128"/>
      <c r="D151" s="128"/>
      <c r="E151" s="128"/>
      <c r="F151" s="128"/>
      <c r="G151" s="128"/>
      <c r="H151" s="128"/>
      <c r="I151" s="12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2" x14ac:dyDescent="0.2">
      <c r="A152" s="37"/>
      <c r="B152" s="37"/>
      <c r="C152" s="37"/>
      <c r="D152" s="37"/>
      <c r="E152" s="37"/>
      <c r="F152" s="37"/>
      <c r="G152" s="37"/>
      <c r="H152" s="37"/>
    </row>
    <row r="153" spans="1:22" s="37" customFormat="1" x14ac:dyDescent="0.2"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s="37" customFormat="1" x14ac:dyDescent="0.2"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s="37" customFormat="1" x14ac:dyDescent="0.2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s="37" customFormat="1" x14ac:dyDescent="0.2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s="37" customFormat="1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s="37" customFormat="1" x14ac:dyDescent="0.2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s="37" customFormat="1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s="37" customFormat="1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0:22" s="37" customFormat="1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0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0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0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0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0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0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0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0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0:22" s="37" customFormat="1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0:22" s="37" customFormat="1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0:22" s="37" customFormat="1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0:22" s="37" customFormat="1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0:22" s="37" customFormat="1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0:22" s="37" customFormat="1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0:22" s="37" customFormat="1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0:22" s="37" customFormat="1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0:22" s="37" customFormat="1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0:22" s="37" customFormat="1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0:22" s="37" customFormat="1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0:22" s="37" customFormat="1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0:22" s="37" customFormat="1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0:22" s="37" customFormat="1" x14ac:dyDescent="0.2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0:22" s="37" customFormat="1" x14ac:dyDescent="0.2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0:22" s="37" customFormat="1" x14ac:dyDescent="0.2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0:22" s="37" customFormat="1" x14ac:dyDescent="0.2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0:22" s="37" customFormat="1" x14ac:dyDescent="0.2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0:22" s="37" customFormat="1" x14ac:dyDescent="0.2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0:22" s="37" customFormat="1" x14ac:dyDescent="0.2"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0:22" s="37" customFormat="1" x14ac:dyDescent="0.2"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0:22" s="37" customFormat="1" x14ac:dyDescent="0.2"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0:22" s="37" customFormat="1" x14ac:dyDescent="0.2"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5" spans="1:22" s="37" customFormat="1" x14ac:dyDescent="0.2">
      <c r="A195" s="130"/>
      <c r="B195" s="131"/>
      <c r="C195" s="132"/>
      <c r="D195" s="132"/>
      <c r="F195" s="134"/>
      <c r="G195" s="119"/>
      <c r="H195" s="119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mergeCells count="12">
    <mergeCell ref="G134:H134"/>
    <mergeCell ref="G148:H148"/>
    <mergeCell ref="G150:H150"/>
    <mergeCell ref="G107:H107"/>
    <mergeCell ref="G119:H119"/>
    <mergeCell ref="G127:H127"/>
    <mergeCell ref="G80:H80"/>
    <mergeCell ref="A1:B2"/>
    <mergeCell ref="D1:H1"/>
    <mergeCell ref="D2:H2"/>
    <mergeCell ref="G48:H48"/>
    <mergeCell ref="G69:H69"/>
  </mergeCells>
  <conditionalFormatting sqref="E87 E47:F47 E63:F68 E26 E23:E24 F23:F26 E51:F58 F90:F104 F84:F88 F72:F78 E60:F61 E41:F45 E27:F38 E8:F22">
    <cfRule type="cellIs" dxfId="599" priority="314" stopIfTrue="1" operator="equal">
      <formula>0</formula>
    </cfRule>
  </conditionalFormatting>
  <conditionalFormatting sqref="F47 F63:F68 I113:S114 F110:F114 I22:I24 M22:M24 I63:I65 F144:F147 T62:U65 I115:K115 F51:F58 I110:T112 I116:T118 F137:F142 I129:U149 F122:F126 I119:U127 T113:T115 U110:U118 F90:F104 F84:F88 F72:F78 I66:U109 F60:F61 F41:F45 I41:U61 T37:U40 I26:I38 M26:M38 T22:T36 J26:L36 N26:N36 P26:P36 R26:S36 O26:O38 Q26:Q38 U26:U36 F8:F38 I8:U21">
    <cfRule type="cellIs" dxfId="598" priority="313" stopIfTrue="1" operator="equal">
      <formula>""</formula>
    </cfRule>
  </conditionalFormatting>
  <conditionalFormatting sqref="A136:A142 A144:A147 A46:A58 A107:A119 A129:A134 A121:A127 A90:A104 A80:A88 A63:A78 A60:A61 A5:A22">
    <cfRule type="expression" dxfId="597" priority="307">
      <formula>AND(LEN(A5)=2,VALUE(broj_sheet)&lt;10)</formula>
    </cfRule>
  </conditionalFormatting>
  <conditionalFormatting sqref="A136:A142 A144:A147 A46:A58 A107:A119 A129:A134 A121:A127 A90:A104 A80:A88 A63:A78 A60:A61 A5:A22">
    <cfRule type="expression" dxfId="596" priority="310">
      <formula>AND(LEN(A5)=3,VALUE(broj_sheet)&gt;=10)</formula>
    </cfRule>
  </conditionalFormatting>
  <conditionalFormatting sqref="A136:A142 A144:A147 A46:A58 A107:A119 A129:A134 A121:A127 A90:A104 A80:A88 A63:A78 A60:A61 A5:A22">
    <cfRule type="expression" dxfId="595" priority="311">
      <formula>AND(LEN(A5)=4,VALUE(broj_sheet)&gt;=10)</formula>
    </cfRule>
  </conditionalFormatting>
  <conditionalFormatting sqref="A136:A142 A144:A147 A46:A58 A107:A119 A129:A134 A121:A127 A90:A104 A80:A88 A63:A78 A60:A61 A5:A22">
    <cfRule type="expression" dxfId="594" priority="308">
      <formula>AND(LEN(A5)=3,VALUE(broj_sheet)&lt;10)</formula>
    </cfRule>
  </conditionalFormatting>
  <conditionalFormatting sqref="A136:A142 A144:A147 A46:A58 A107:A119 A129:A134 A121:A127 A90:A104 A80:A88 A63:A78 A60:A61 A5:A22">
    <cfRule type="expression" dxfId="593" priority="309">
      <formula>AND(LEN(A5)=5,VALUE(broj_sheet)&lt;10)</formula>
    </cfRule>
  </conditionalFormatting>
  <conditionalFormatting sqref="A136:A142 A144:A147 A46:A58 A107:A119 A129:A134 A121:A127 A90:A104 A80:A88 A63:A78 A60:A61 A5:A22">
    <cfRule type="expression" dxfId="592" priority="312">
      <formula>AND(LEN(A5)=6,VALUE(broj_sheet)&gt;=10)</formula>
    </cfRule>
  </conditionalFormatting>
  <conditionalFormatting sqref="F47 F63:F68 F51:F58 F90:F104 F84:F88 F72:F78 F60:F61 F41:F45 F8:F38">
    <cfRule type="cellIs" dxfId="591" priority="306" operator="equal">
      <formula>"''"</formula>
    </cfRule>
  </conditionalFormatting>
  <conditionalFormatting sqref="F110:F114 F144:F147 F137:F142 F122:F126">
    <cfRule type="cellIs" dxfId="590" priority="304" operator="equal">
      <formula>0</formula>
    </cfRule>
    <cfRule type="cellIs" dxfId="589" priority="305" operator="equal">
      <formula>"''"</formula>
    </cfRule>
  </conditionalFormatting>
  <conditionalFormatting sqref="A81 A70 A108 A49:A50 A5:A22">
    <cfRule type="cellIs" dxfId="588" priority="303" operator="equal">
      <formula>"."</formula>
    </cfRule>
  </conditionalFormatting>
  <conditionalFormatting sqref="A120">
    <cfRule type="expression" dxfId="587" priority="297">
      <formula>AND(LEN(A120)=2,VALUE(broj_sheet)&lt;10)</formula>
    </cfRule>
  </conditionalFormatting>
  <conditionalFormatting sqref="A120">
    <cfRule type="expression" dxfId="586" priority="300">
      <formula>AND(LEN(A120)=3,VALUE(broj_sheet)&gt;=10)</formula>
    </cfRule>
  </conditionalFormatting>
  <conditionalFormatting sqref="A120">
    <cfRule type="expression" dxfId="585" priority="301">
      <formula>AND(LEN(A120)=4,VALUE(broj_sheet)&gt;=10)</formula>
    </cfRule>
  </conditionalFormatting>
  <conditionalFormatting sqref="A120">
    <cfRule type="expression" dxfId="584" priority="298">
      <formula>AND(LEN(A120)=3,VALUE(broj_sheet)&lt;10)</formula>
    </cfRule>
  </conditionalFormatting>
  <conditionalFormatting sqref="A120">
    <cfRule type="expression" dxfId="583" priority="299">
      <formula>AND(LEN(A120)=5,VALUE(broj_sheet)&lt;10)</formula>
    </cfRule>
  </conditionalFormatting>
  <conditionalFormatting sqref="A120">
    <cfRule type="expression" dxfId="582" priority="302">
      <formula>AND(LEN(A120)=6,VALUE(broj_sheet)&gt;=10)</formula>
    </cfRule>
  </conditionalFormatting>
  <conditionalFormatting sqref="A120">
    <cfRule type="cellIs" dxfId="581" priority="296" operator="equal">
      <formula>"."</formula>
    </cfRule>
  </conditionalFormatting>
  <conditionalFormatting sqref="A135">
    <cfRule type="expression" dxfId="580" priority="290">
      <formula>AND(LEN(A135)=2,VALUE(broj_sheet)&lt;10)</formula>
    </cfRule>
  </conditionalFormatting>
  <conditionalFormatting sqref="A135">
    <cfRule type="expression" dxfId="579" priority="293">
      <formula>AND(LEN(A135)=3,VALUE(broj_sheet)&gt;=10)</formula>
    </cfRule>
  </conditionalFormatting>
  <conditionalFormatting sqref="A135">
    <cfRule type="expression" dxfId="578" priority="294">
      <formula>AND(LEN(A135)=4,VALUE(broj_sheet)&gt;=10)</formula>
    </cfRule>
  </conditionalFormatting>
  <conditionalFormatting sqref="A135">
    <cfRule type="expression" dxfId="577" priority="291">
      <formula>AND(LEN(A135)=3,VALUE(broj_sheet)&lt;10)</formula>
    </cfRule>
  </conditionalFormatting>
  <conditionalFormatting sqref="A135">
    <cfRule type="expression" dxfId="576" priority="292">
      <formula>AND(LEN(A135)=5,VALUE(broj_sheet)&lt;10)</formula>
    </cfRule>
  </conditionalFormatting>
  <conditionalFormatting sqref="A135">
    <cfRule type="expression" dxfId="575" priority="295">
      <formula>AND(LEN(A135)=6,VALUE(broj_sheet)&gt;=10)</formula>
    </cfRule>
  </conditionalFormatting>
  <conditionalFormatting sqref="A135">
    <cfRule type="cellIs" dxfId="574" priority="289" operator="equal">
      <formula>"."</formula>
    </cfRule>
  </conditionalFormatting>
  <conditionalFormatting sqref="F115:F118">
    <cfRule type="cellIs" dxfId="573" priority="288" stopIfTrue="1" operator="equal">
      <formula>""</formula>
    </cfRule>
  </conditionalFormatting>
  <conditionalFormatting sqref="F115:F118">
    <cfRule type="cellIs" dxfId="572" priority="286" operator="equal">
      <formula>0</formula>
    </cfRule>
    <cfRule type="cellIs" dxfId="571" priority="287" operator="equal">
      <formula>"''"</formula>
    </cfRule>
  </conditionalFormatting>
  <conditionalFormatting sqref="F131:F132">
    <cfRule type="cellIs" dxfId="570" priority="285" stopIfTrue="1" operator="equal">
      <formula>""</formula>
    </cfRule>
  </conditionalFormatting>
  <conditionalFormatting sqref="F131:F132">
    <cfRule type="cellIs" dxfId="569" priority="283" operator="equal">
      <formula>0</formula>
    </cfRule>
    <cfRule type="cellIs" dxfId="568" priority="284" operator="equal">
      <formula>"''"</formula>
    </cfRule>
  </conditionalFormatting>
  <conditionalFormatting sqref="A37">
    <cfRule type="expression" dxfId="567" priority="267">
      <formula>AND(LEN(A37)=2,VALUE(broj_sheet)&lt;10)</formula>
    </cfRule>
  </conditionalFormatting>
  <conditionalFormatting sqref="A37">
    <cfRule type="expression" dxfId="566" priority="270">
      <formula>AND(LEN(A37)=3,VALUE(broj_sheet)&gt;=10)</formula>
    </cfRule>
  </conditionalFormatting>
  <conditionalFormatting sqref="A37">
    <cfRule type="expression" dxfId="565" priority="271">
      <formula>AND(LEN(A37)=4,VALUE(broj_sheet)&gt;=10)</formula>
    </cfRule>
  </conditionalFormatting>
  <conditionalFormatting sqref="A37">
    <cfRule type="expression" dxfId="564" priority="268">
      <formula>AND(LEN(A37)=3,VALUE(broj_sheet)&lt;10)</formula>
    </cfRule>
  </conditionalFormatting>
  <conditionalFormatting sqref="A37">
    <cfRule type="expression" dxfId="563" priority="269">
      <formula>AND(LEN(A37)=5,VALUE(broj_sheet)&lt;10)</formula>
    </cfRule>
  </conditionalFormatting>
  <conditionalFormatting sqref="A37">
    <cfRule type="expression" dxfId="562" priority="272">
      <formula>AND(LEN(A37)=6,VALUE(broj_sheet)&gt;=10)</formula>
    </cfRule>
  </conditionalFormatting>
  <conditionalFormatting sqref="A37">
    <cfRule type="cellIs" dxfId="561" priority="266" operator="equal">
      <formula>"."</formula>
    </cfRule>
  </conditionalFormatting>
  <conditionalFormatting sqref="E46:F46">
    <cfRule type="cellIs" dxfId="560" priority="254" stopIfTrue="1" operator="equal">
      <formula>0</formula>
    </cfRule>
  </conditionalFormatting>
  <conditionalFormatting sqref="F46">
    <cfRule type="cellIs" dxfId="559" priority="253" stopIfTrue="1" operator="equal">
      <formula>""</formula>
    </cfRule>
  </conditionalFormatting>
  <conditionalFormatting sqref="F46">
    <cfRule type="cellIs" dxfId="558" priority="252" operator="equal">
      <formula>"''"</formula>
    </cfRule>
  </conditionalFormatting>
  <conditionalFormatting sqref="A149">
    <cfRule type="expression" dxfId="557" priority="246">
      <formula>AND(LEN(A149)=2,VALUE(broj_sheet)&lt;10)</formula>
    </cfRule>
  </conditionalFormatting>
  <conditionalFormatting sqref="A149">
    <cfRule type="expression" dxfId="556" priority="249">
      <formula>AND(LEN(A149)=3,VALUE(broj_sheet)&gt;=10)</formula>
    </cfRule>
  </conditionalFormatting>
  <conditionalFormatting sqref="A149">
    <cfRule type="expression" dxfId="555" priority="250">
      <formula>AND(LEN(A149)=4,VALUE(broj_sheet)&gt;=10)</formula>
    </cfRule>
  </conditionalFormatting>
  <conditionalFormatting sqref="A149">
    <cfRule type="expression" dxfId="554" priority="247">
      <formula>AND(LEN(A149)=3,VALUE(broj_sheet)&lt;10)</formula>
    </cfRule>
  </conditionalFormatting>
  <conditionalFormatting sqref="A149">
    <cfRule type="expression" dxfId="553" priority="248">
      <formula>AND(LEN(A149)=5,VALUE(broj_sheet)&lt;10)</formula>
    </cfRule>
  </conditionalFormatting>
  <conditionalFormatting sqref="A149">
    <cfRule type="expression" dxfId="552" priority="251">
      <formula>AND(LEN(A149)=6,VALUE(broj_sheet)&gt;=10)</formula>
    </cfRule>
  </conditionalFormatting>
  <conditionalFormatting sqref="A149">
    <cfRule type="cellIs" dxfId="551" priority="245" operator="equal">
      <formula>"."</formula>
    </cfRule>
  </conditionalFormatting>
  <conditionalFormatting sqref="F133">
    <cfRule type="cellIs" dxfId="550" priority="244" stopIfTrue="1" operator="equal">
      <formula>""</formula>
    </cfRule>
  </conditionalFormatting>
  <conditionalFormatting sqref="F133">
    <cfRule type="cellIs" dxfId="549" priority="242" operator="equal">
      <formula>0</formula>
    </cfRule>
    <cfRule type="cellIs" dxfId="548" priority="243" operator="equal">
      <formula>"''"</formula>
    </cfRule>
  </conditionalFormatting>
  <conditionalFormatting sqref="E59:F59">
    <cfRule type="cellIs" dxfId="547" priority="241" stopIfTrue="1" operator="equal">
      <formula>0</formula>
    </cfRule>
  </conditionalFormatting>
  <conditionalFormatting sqref="F59">
    <cfRule type="cellIs" dxfId="546" priority="240" stopIfTrue="1" operator="equal">
      <formula>""</formula>
    </cfRule>
  </conditionalFormatting>
  <conditionalFormatting sqref="A59">
    <cfRule type="expression" dxfId="545" priority="234">
      <formula>AND(LEN(A59)=2,VALUE(broj_sheet)&lt;10)</formula>
    </cfRule>
  </conditionalFormatting>
  <conditionalFormatting sqref="A59">
    <cfRule type="expression" dxfId="544" priority="237">
      <formula>AND(LEN(A59)=3,VALUE(broj_sheet)&gt;=10)</formula>
    </cfRule>
  </conditionalFormatting>
  <conditionalFormatting sqref="A59">
    <cfRule type="expression" dxfId="543" priority="238">
      <formula>AND(LEN(A59)=4,VALUE(broj_sheet)&gt;=10)</formula>
    </cfRule>
  </conditionalFormatting>
  <conditionalFormatting sqref="A59">
    <cfRule type="expression" dxfId="542" priority="235">
      <formula>AND(LEN(A59)=3,VALUE(broj_sheet)&lt;10)</formula>
    </cfRule>
  </conditionalFormatting>
  <conditionalFormatting sqref="A59">
    <cfRule type="expression" dxfId="541" priority="236">
      <formula>AND(LEN(A59)=5,VALUE(broj_sheet)&lt;10)</formula>
    </cfRule>
  </conditionalFormatting>
  <conditionalFormatting sqref="A59">
    <cfRule type="expression" dxfId="540" priority="239">
      <formula>AND(LEN(A59)=6,VALUE(broj_sheet)&gt;=10)</formula>
    </cfRule>
  </conditionalFormatting>
  <conditionalFormatting sqref="F59">
    <cfRule type="cellIs" dxfId="539" priority="233" operator="equal">
      <formula>"''"</formula>
    </cfRule>
  </conditionalFormatting>
  <conditionalFormatting sqref="E62:F62">
    <cfRule type="cellIs" dxfId="538" priority="232" stopIfTrue="1" operator="equal">
      <formula>0</formula>
    </cfRule>
  </conditionalFormatting>
  <conditionalFormatting sqref="F62 I62">
    <cfRule type="cellIs" dxfId="537" priority="231" stopIfTrue="1" operator="equal">
      <formula>""</formula>
    </cfRule>
  </conditionalFormatting>
  <conditionalFormatting sqref="A62">
    <cfRule type="expression" dxfId="536" priority="225">
      <formula>AND(LEN(A62)=2,VALUE(broj_sheet)&lt;10)</formula>
    </cfRule>
  </conditionalFormatting>
  <conditionalFormatting sqref="A62">
    <cfRule type="expression" dxfId="535" priority="228">
      <formula>AND(LEN(A62)=3,VALUE(broj_sheet)&gt;=10)</formula>
    </cfRule>
  </conditionalFormatting>
  <conditionalFormatting sqref="A62">
    <cfRule type="expression" dxfId="534" priority="229">
      <formula>AND(LEN(A62)=4,VALUE(broj_sheet)&gt;=10)</formula>
    </cfRule>
  </conditionalFormatting>
  <conditionalFormatting sqref="A62">
    <cfRule type="expression" dxfId="533" priority="226">
      <formula>AND(LEN(A62)=3,VALUE(broj_sheet)&lt;10)</formula>
    </cfRule>
  </conditionalFormatting>
  <conditionalFormatting sqref="A62">
    <cfRule type="expression" dxfId="532" priority="227">
      <formula>AND(LEN(A62)=5,VALUE(broj_sheet)&lt;10)</formula>
    </cfRule>
  </conditionalFormatting>
  <conditionalFormatting sqref="A62">
    <cfRule type="expression" dxfId="531" priority="230">
      <formula>AND(LEN(A62)=6,VALUE(broj_sheet)&gt;=10)</formula>
    </cfRule>
  </conditionalFormatting>
  <conditionalFormatting sqref="F62">
    <cfRule type="cellIs" dxfId="530" priority="224" operator="equal">
      <formula>"''"</formula>
    </cfRule>
  </conditionalFormatting>
  <conditionalFormatting sqref="F79">
    <cfRule type="cellIs" dxfId="529" priority="214" stopIfTrue="1" operator="equal">
      <formula>0</formula>
    </cfRule>
  </conditionalFormatting>
  <conditionalFormatting sqref="F79">
    <cfRule type="cellIs" dxfId="528" priority="213" stopIfTrue="1" operator="equal">
      <formula>""</formula>
    </cfRule>
  </conditionalFormatting>
  <conditionalFormatting sqref="A79">
    <cfRule type="expression" dxfId="527" priority="207">
      <formula>AND(LEN(A79)=2,VALUE(broj_sheet)&lt;10)</formula>
    </cfRule>
  </conditionalFormatting>
  <conditionalFormatting sqref="A79">
    <cfRule type="expression" dxfId="526" priority="210">
      <formula>AND(LEN(A79)=3,VALUE(broj_sheet)&gt;=10)</formula>
    </cfRule>
  </conditionalFormatting>
  <conditionalFormatting sqref="A79">
    <cfRule type="expression" dxfId="525" priority="211">
      <formula>AND(LEN(A79)=4,VALUE(broj_sheet)&gt;=10)</formula>
    </cfRule>
  </conditionalFormatting>
  <conditionalFormatting sqref="A79">
    <cfRule type="expression" dxfId="524" priority="208">
      <formula>AND(LEN(A79)=3,VALUE(broj_sheet)&lt;10)</formula>
    </cfRule>
  </conditionalFormatting>
  <conditionalFormatting sqref="A79">
    <cfRule type="expression" dxfId="523" priority="209">
      <formula>AND(LEN(A79)=5,VALUE(broj_sheet)&lt;10)</formula>
    </cfRule>
  </conditionalFormatting>
  <conditionalFormatting sqref="A79">
    <cfRule type="expression" dxfId="522" priority="212">
      <formula>AND(LEN(A79)=6,VALUE(broj_sheet)&gt;=10)</formula>
    </cfRule>
  </conditionalFormatting>
  <conditionalFormatting sqref="F79">
    <cfRule type="cellIs" dxfId="521" priority="206" operator="equal">
      <formula>"''"</formula>
    </cfRule>
  </conditionalFormatting>
  <conditionalFormatting sqref="F105">
    <cfRule type="cellIs" dxfId="520" priority="202" stopIfTrue="1" operator="equal">
      <formula>0</formula>
    </cfRule>
  </conditionalFormatting>
  <conditionalFormatting sqref="F105">
    <cfRule type="cellIs" dxfId="519" priority="201" stopIfTrue="1" operator="equal">
      <formula>""</formula>
    </cfRule>
  </conditionalFormatting>
  <conditionalFormatting sqref="A105:A106">
    <cfRule type="expression" dxfId="518" priority="195">
      <formula>AND(LEN(A105)=2,VALUE(broj_sheet)&lt;10)</formula>
    </cfRule>
  </conditionalFormatting>
  <conditionalFormatting sqref="A105:A106">
    <cfRule type="expression" dxfId="517" priority="198">
      <formula>AND(LEN(A105)=3,VALUE(broj_sheet)&gt;=10)</formula>
    </cfRule>
  </conditionalFormatting>
  <conditionalFormatting sqref="A105:A106">
    <cfRule type="expression" dxfId="516" priority="199">
      <formula>AND(LEN(A105)=4,VALUE(broj_sheet)&gt;=10)</formula>
    </cfRule>
  </conditionalFormatting>
  <conditionalFormatting sqref="A105:A106">
    <cfRule type="expression" dxfId="515" priority="196">
      <formula>AND(LEN(A105)=3,VALUE(broj_sheet)&lt;10)</formula>
    </cfRule>
  </conditionalFormatting>
  <conditionalFormatting sqref="A105:A106">
    <cfRule type="expression" dxfId="514" priority="197">
      <formula>AND(LEN(A105)=5,VALUE(broj_sheet)&lt;10)</formula>
    </cfRule>
  </conditionalFormatting>
  <conditionalFormatting sqref="A105:A106">
    <cfRule type="expression" dxfId="513" priority="200">
      <formula>AND(LEN(A105)=6,VALUE(broj_sheet)&gt;=10)</formula>
    </cfRule>
  </conditionalFormatting>
  <conditionalFormatting sqref="F105">
    <cfRule type="cellIs" dxfId="512" priority="194" operator="equal">
      <formula>"''"</formula>
    </cfRule>
  </conditionalFormatting>
  <conditionalFormatting sqref="F106">
    <cfRule type="cellIs" dxfId="511" priority="193" stopIfTrue="1" operator="equal">
      <formula>0</formula>
    </cfRule>
  </conditionalFormatting>
  <conditionalFormatting sqref="F106">
    <cfRule type="cellIs" dxfId="510" priority="192" stopIfTrue="1" operator="equal">
      <formula>""</formula>
    </cfRule>
  </conditionalFormatting>
  <conditionalFormatting sqref="F106">
    <cfRule type="cellIs" dxfId="509" priority="191" operator="equal">
      <formula>"''"</formula>
    </cfRule>
  </conditionalFormatting>
  <conditionalFormatting sqref="F89">
    <cfRule type="cellIs" dxfId="508" priority="190" stopIfTrue="1" operator="equal">
      <formula>0</formula>
    </cfRule>
  </conditionalFormatting>
  <conditionalFormatting sqref="F89">
    <cfRule type="cellIs" dxfId="507" priority="189" stopIfTrue="1" operator="equal">
      <formula>""</formula>
    </cfRule>
  </conditionalFormatting>
  <conditionalFormatting sqref="A89">
    <cfRule type="expression" dxfId="506" priority="183">
      <formula>AND(LEN(A89)=2,VALUE(broj_sheet)&lt;10)</formula>
    </cfRule>
  </conditionalFormatting>
  <conditionalFormatting sqref="A89">
    <cfRule type="expression" dxfId="505" priority="186">
      <formula>AND(LEN(A89)=3,VALUE(broj_sheet)&gt;=10)</formula>
    </cfRule>
  </conditionalFormatting>
  <conditionalFormatting sqref="A89">
    <cfRule type="expression" dxfId="504" priority="187">
      <formula>AND(LEN(A89)=4,VALUE(broj_sheet)&gt;=10)</formula>
    </cfRule>
  </conditionalFormatting>
  <conditionalFormatting sqref="A89">
    <cfRule type="expression" dxfId="503" priority="184">
      <formula>AND(LEN(A89)=3,VALUE(broj_sheet)&lt;10)</formula>
    </cfRule>
  </conditionalFormatting>
  <conditionalFormatting sqref="A89">
    <cfRule type="expression" dxfId="502" priority="185">
      <formula>AND(LEN(A89)=5,VALUE(broj_sheet)&lt;10)</formula>
    </cfRule>
  </conditionalFormatting>
  <conditionalFormatting sqref="A89">
    <cfRule type="expression" dxfId="501" priority="188">
      <formula>AND(LEN(A89)=6,VALUE(broj_sheet)&gt;=10)</formula>
    </cfRule>
  </conditionalFormatting>
  <conditionalFormatting sqref="F89">
    <cfRule type="cellIs" dxfId="500" priority="182" operator="equal">
      <formula>"''"</formula>
    </cfRule>
  </conditionalFormatting>
  <conditionalFormatting sqref="E25">
    <cfRule type="cellIs" dxfId="499" priority="181" stopIfTrue="1" operator="equal">
      <formula>0</formula>
    </cfRule>
  </conditionalFormatting>
  <conditionalFormatting sqref="I25 M25">
    <cfRule type="cellIs" dxfId="498" priority="180" stopIfTrue="1" operator="equal">
      <formula>""</formula>
    </cfRule>
  </conditionalFormatting>
  <conditionalFormatting sqref="J22:J24">
    <cfRule type="cellIs" dxfId="497" priority="179" stopIfTrue="1" operator="equal">
      <formula>""</formula>
    </cfRule>
  </conditionalFormatting>
  <conditionalFormatting sqref="J25">
    <cfRule type="cellIs" dxfId="496" priority="177" stopIfTrue="1" operator="equal">
      <formula>""</formula>
    </cfRule>
  </conditionalFormatting>
  <conditionalFormatting sqref="K22:K24">
    <cfRule type="cellIs" dxfId="495" priority="176" stopIfTrue="1" operator="equal">
      <formula>""</formula>
    </cfRule>
  </conditionalFormatting>
  <conditionalFormatting sqref="K25">
    <cfRule type="cellIs" dxfId="494" priority="174" stopIfTrue="1" operator="equal">
      <formula>""</formula>
    </cfRule>
  </conditionalFormatting>
  <conditionalFormatting sqref="L22:L24">
    <cfRule type="cellIs" dxfId="493" priority="173" stopIfTrue="1" operator="equal">
      <formula>""</formula>
    </cfRule>
  </conditionalFormatting>
  <conditionalFormatting sqref="L25">
    <cfRule type="cellIs" dxfId="492" priority="171" stopIfTrue="1" operator="equal">
      <formula>""</formula>
    </cfRule>
  </conditionalFormatting>
  <conditionalFormatting sqref="N22:N24">
    <cfRule type="cellIs" dxfId="491" priority="170" stopIfTrue="1" operator="equal">
      <formula>""</formula>
    </cfRule>
  </conditionalFormatting>
  <conditionalFormatting sqref="N25">
    <cfRule type="cellIs" dxfId="490" priority="168" stopIfTrue="1" operator="equal">
      <formula>""</formula>
    </cfRule>
  </conditionalFormatting>
  <conditionalFormatting sqref="P22:P24">
    <cfRule type="cellIs" dxfId="489" priority="167" stopIfTrue="1" operator="equal">
      <formula>""</formula>
    </cfRule>
  </conditionalFormatting>
  <conditionalFormatting sqref="P25">
    <cfRule type="cellIs" dxfId="488" priority="165" stopIfTrue="1" operator="equal">
      <formula>""</formula>
    </cfRule>
  </conditionalFormatting>
  <conditionalFormatting sqref="R22:R24">
    <cfRule type="cellIs" dxfId="487" priority="164" stopIfTrue="1" operator="equal">
      <formula>""</formula>
    </cfRule>
  </conditionalFormatting>
  <conditionalFormatting sqref="R25">
    <cfRule type="cellIs" dxfId="486" priority="162" stopIfTrue="1" operator="equal">
      <formula>""</formula>
    </cfRule>
  </conditionalFormatting>
  <conditionalFormatting sqref="S22:S24">
    <cfRule type="cellIs" dxfId="485" priority="161" stopIfTrue="1" operator="equal">
      <formula>""</formula>
    </cfRule>
  </conditionalFormatting>
  <conditionalFormatting sqref="S25">
    <cfRule type="cellIs" dxfId="484" priority="159" stopIfTrue="1" operator="equal">
      <formula>""</formula>
    </cfRule>
  </conditionalFormatting>
  <conditionalFormatting sqref="E40:F40">
    <cfRule type="cellIs" dxfId="483" priority="158" stopIfTrue="1" operator="equal">
      <formula>0</formula>
    </cfRule>
  </conditionalFormatting>
  <conditionalFormatting sqref="I40 F40 M40 O40 Q40">
    <cfRule type="cellIs" dxfId="482" priority="157" stopIfTrue="1" operator="equal">
      <formula>""</formula>
    </cfRule>
  </conditionalFormatting>
  <conditionalFormatting sqref="F40">
    <cfRule type="cellIs" dxfId="481" priority="156" operator="equal">
      <formula>"''"</formula>
    </cfRule>
  </conditionalFormatting>
  <conditionalFormatting sqref="E39:F39">
    <cfRule type="cellIs" dxfId="480" priority="155" stopIfTrue="1" operator="equal">
      <formula>0</formula>
    </cfRule>
  </conditionalFormatting>
  <conditionalFormatting sqref="F39 I39 M39 O39 Q39">
    <cfRule type="cellIs" dxfId="479" priority="154" stopIfTrue="1" operator="equal">
      <formula>""</formula>
    </cfRule>
  </conditionalFormatting>
  <conditionalFormatting sqref="F39">
    <cfRule type="cellIs" dxfId="478" priority="153" operator="equal">
      <formula>"''"</formula>
    </cfRule>
  </conditionalFormatting>
  <conditionalFormatting sqref="J62">
    <cfRule type="cellIs" dxfId="477" priority="130" stopIfTrue="1" operator="equal">
      <formula>""</formula>
    </cfRule>
  </conditionalFormatting>
  <conditionalFormatting sqref="J37:J38">
    <cfRule type="cellIs" dxfId="476" priority="152" stopIfTrue="1" operator="equal">
      <formula>""</formula>
    </cfRule>
  </conditionalFormatting>
  <conditionalFormatting sqref="J40">
    <cfRule type="cellIs" dxfId="475" priority="151" stopIfTrue="1" operator="equal">
      <formula>""</formula>
    </cfRule>
  </conditionalFormatting>
  <conditionalFormatting sqref="J39">
    <cfRule type="cellIs" dxfId="474" priority="150" stopIfTrue="1" operator="equal">
      <formula>""</formula>
    </cfRule>
  </conditionalFormatting>
  <conditionalFormatting sqref="K37:K38">
    <cfRule type="cellIs" dxfId="473" priority="149" stopIfTrue="1" operator="equal">
      <formula>""</formula>
    </cfRule>
  </conditionalFormatting>
  <conditionalFormatting sqref="K40">
    <cfRule type="cellIs" dxfId="472" priority="148" stopIfTrue="1" operator="equal">
      <formula>""</formula>
    </cfRule>
  </conditionalFormatting>
  <conditionalFormatting sqref="K39">
    <cfRule type="cellIs" dxfId="471" priority="147" stopIfTrue="1" operator="equal">
      <formula>""</formula>
    </cfRule>
  </conditionalFormatting>
  <conditionalFormatting sqref="L37:L38">
    <cfRule type="cellIs" dxfId="470" priority="146" stopIfTrue="1" operator="equal">
      <formula>""</formula>
    </cfRule>
  </conditionalFormatting>
  <conditionalFormatting sqref="L40">
    <cfRule type="cellIs" dxfId="469" priority="145" stopIfTrue="1" operator="equal">
      <formula>""</formula>
    </cfRule>
  </conditionalFormatting>
  <conditionalFormatting sqref="L39">
    <cfRule type="cellIs" dxfId="468" priority="144" stopIfTrue="1" operator="equal">
      <formula>""</formula>
    </cfRule>
  </conditionalFormatting>
  <conditionalFormatting sqref="N37:N38">
    <cfRule type="cellIs" dxfId="467" priority="143" stopIfTrue="1" operator="equal">
      <formula>""</formula>
    </cfRule>
  </conditionalFormatting>
  <conditionalFormatting sqref="N40">
    <cfRule type="cellIs" dxfId="466" priority="142" stopIfTrue="1" operator="equal">
      <formula>""</formula>
    </cfRule>
  </conditionalFormatting>
  <conditionalFormatting sqref="N39">
    <cfRule type="cellIs" dxfId="465" priority="141" stopIfTrue="1" operator="equal">
      <formula>""</formula>
    </cfRule>
  </conditionalFormatting>
  <conditionalFormatting sqref="P37:P38">
    <cfRule type="cellIs" dxfId="464" priority="140" stopIfTrue="1" operator="equal">
      <formula>""</formula>
    </cfRule>
  </conditionalFormatting>
  <conditionalFormatting sqref="P40">
    <cfRule type="cellIs" dxfId="463" priority="139" stopIfTrue="1" operator="equal">
      <formula>""</formula>
    </cfRule>
  </conditionalFormatting>
  <conditionalFormatting sqref="P39">
    <cfRule type="cellIs" dxfId="462" priority="138" stopIfTrue="1" operator="equal">
      <formula>""</formula>
    </cfRule>
  </conditionalFormatting>
  <conditionalFormatting sqref="R37:R38">
    <cfRule type="cellIs" dxfId="461" priority="137" stopIfTrue="1" operator="equal">
      <formula>""</formula>
    </cfRule>
  </conditionalFormatting>
  <conditionalFormatting sqref="R40">
    <cfRule type="cellIs" dxfId="460" priority="136" stopIfTrue="1" operator="equal">
      <formula>""</formula>
    </cfRule>
  </conditionalFormatting>
  <conditionalFormatting sqref="R39">
    <cfRule type="cellIs" dxfId="459" priority="135" stopIfTrue="1" operator="equal">
      <formula>""</formula>
    </cfRule>
  </conditionalFormatting>
  <conditionalFormatting sqref="S37:S38">
    <cfRule type="cellIs" dxfId="458" priority="134" stopIfTrue="1" operator="equal">
      <formula>""</formula>
    </cfRule>
  </conditionalFormatting>
  <conditionalFormatting sqref="S40">
    <cfRule type="cellIs" dxfId="457" priority="133" stopIfTrue="1" operator="equal">
      <formula>""</formula>
    </cfRule>
  </conditionalFormatting>
  <conditionalFormatting sqref="S39">
    <cfRule type="cellIs" dxfId="456" priority="132" stopIfTrue="1" operator="equal">
      <formula>""</formula>
    </cfRule>
  </conditionalFormatting>
  <conditionalFormatting sqref="J63:J65">
    <cfRule type="cellIs" dxfId="455" priority="131" stopIfTrue="1" operator="equal">
      <formula>""</formula>
    </cfRule>
  </conditionalFormatting>
  <conditionalFormatting sqref="F143">
    <cfRule type="cellIs" dxfId="454" priority="129" stopIfTrue="1" operator="equal">
      <formula>""</formula>
    </cfRule>
  </conditionalFormatting>
  <conditionalFormatting sqref="A143">
    <cfRule type="expression" dxfId="453" priority="123">
      <formula>AND(LEN(A143)=2,VALUE(broj_sheet)&lt;10)</formula>
    </cfRule>
  </conditionalFormatting>
  <conditionalFormatting sqref="A143">
    <cfRule type="expression" dxfId="452" priority="126">
      <formula>AND(LEN(A143)=3,VALUE(broj_sheet)&gt;=10)</formula>
    </cfRule>
  </conditionalFormatting>
  <conditionalFormatting sqref="A143">
    <cfRule type="expression" dxfId="451" priority="127">
      <formula>AND(LEN(A143)=4,VALUE(broj_sheet)&gt;=10)</formula>
    </cfRule>
  </conditionalFormatting>
  <conditionalFormatting sqref="A143">
    <cfRule type="expression" dxfId="450" priority="124">
      <formula>AND(LEN(A143)=3,VALUE(broj_sheet)&lt;10)</formula>
    </cfRule>
  </conditionalFormatting>
  <conditionalFormatting sqref="A143">
    <cfRule type="expression" dxfId="449" priority="125">
      <formula>AND(LEN(A143)=5,VALUE(broj_sheet)&lt;10)</formula>
    </cfRule>
  </conditionalFormatting>
  <conditionalFormatting sqref="A143">
    <cfRule type="expression" dxfId="448" priority="128">
      <formula>AND(LEN(A143)=6,VALUE(broj_sheet)&gt;=10)</formula>
    </cfRule>
  </conditionalFormatting>
  <conditionalFormatting sqref="F143">
    <cfRule type="cellIs" dxfId="447" priority="121" operator="equal">
      <formula>0</formula>
    </cfRule>
    <cfRule type="cellIs" dxfId="446" priority="122" operator="equal">
      <formula>"''"</formula>
    </cfRule>
  </conditionalFormatting>
  <conditionalFormatting sqref="K62">
    <cfRule type="cellIs" dxfId="445" priority="110" stopIfTrue="1" operator="equal">
      <formula>""</formula>
    </cfRule>
  </conditionalFormatting>
  <conditionalFormatting sqref="K63:K65">
    <cfRule type="cellIs" dxfId="444" priority="111" stopIfTrue="1" operator="equal">
      <formula>""</formula>
    </cfRule>
  </conditionalFormatting>
  <conditionalFormatting sqref="L62">
    <cfRule type="cellIs" dxfId="443" priority="108" stopIfTrue="1" operator="equal">
      <formula>""</formula>
    </cfRule>
  </conditionalFormatting>
  <conditionalFormatting sqref="L63:L65">
    <cfRule type="cellIs" dxfId="442" priority="109" stopIfTrue="1" operator="equal">
      <formula>""</formula>
    </cfRule>
  </conditionalFormatting>
  <conditionalFormatting sqref="M62">
    <cfRule type="cellIs" dxfId="441" priority="106" stopIfTrue="1" operator="equal">
      <formula>""</formula>
    </cfRule>
  </conditionalFormatting>
  <conditionalFormatting sqref="M63:M65">
    <cfRule type="cellIs" dxfId="440" priority="107" stopIfTrue="1" operator="equal">
      <formula>""</formula>
    </cfRule>
  </conditionalFormatting>
  <conditionalFormatting sqref="N62">
    <cfRule type="cellIs" dxfId="439" priority="104" stopIfTrue="1" operator="equal">
      <formula>""</formula>
    </cfRule>
  </conditionalFormatting>
  <conditionalFormatting sqref="N63:N65">
    <cfRule type="cellIs" dxfId="438" priority="105" stopIfTrue="1" operator="equal">
      <formula>""</formula>
    </cfRule>
  </conditionalFormatting>
  <conditionalFormatting sqref="O62">
    <cfRule type="cellIs" dxfId="437" priority="102" stopIfTrue="1" operator="equal">
      <formula>""</formula>
    </cfRule>
  </conditionalFormatting>
  <conditionalFormatting sqref="O63:O65">
    <cfRule type="cellIs" dxfId="436" priority="103" stopIfTrue="1" operator="equal">
      <formula>""</formula>
    </cfRule>
  </conditionalFormatting>
  <conditionalFormatting sqref="P62">
    <cfRule type="cellIs" dxfId="435" priority="100" stopIfTrue="1" operator="equal">
      <formula>""</formula>
    </cfRule>
  </conditionalFormatting>
  <conditionalFormatting sqref="P63:P65">
    <cfRule type="cellIs" dxfId="434" priority="101" stopIfTrue="1" operator="equal">
      <formula>""</formula>
    </cfRule>
  </conditionalFormatting>
  <conditionalFormatting sqref="Q62">
    <cfRule type="cellIs" dxfId="433" priority="98" stopIfTrue="1" operator="equal">
      <formula>""</formula>
    </cfRule>
  </conditionalFormatting>
  <conditionalFormatting sqref="Q63:Q65">
    <cfRule type="cellIs" dxfId="432" priority="99" stopIfTrue="1" operator="equal">
      <formula>""</formula>
    </cfRule>
  </conditionalFormatting>
  <conditionalFormatting sqref="R62">
    <cfRule type="cellIs" dxfId="431" priority="96" stopIfTrue="1" operator="equal">
      <formula>""</formula>
    </cfRule>
  </conditionalFormatting>
  <conditionalFormatting sqref="R63:R65">
    <cfRule type="cellIs" dxfId="430" priority="97" stopIfTrue="1" operator="equal">
      <formula>""</formula>
    </cfRule>
  </conditionalFormatting>
  <conditionalFormatting sqref="S62">
    <cfRule type="cellIs" dxfId="429" priority="94" stopIfTrue="1" operator="equal">
      <formula>""</formula>
    </cfRule>
  </conditionalFormatting>
  <conditionalFormatting sqref="S63:S65">
    <cfRule type="cellIs" dxfId="428" priority="95" stopIfTrue="1" operator="equal">
      <formula>""</formula>
    </cfRule>
  </conditionalFormatting>
  <conditionalFormatting sqref="L115:S115">
    <cfRule type="cellIs" dxfId="427" priority="93" stopIfTrue="1" operator="equal">
      <formula>""</formula>
    </cfRule>
  </conditionalFormatting>
  <conditionalFormatting sqref="O22:O24">
    <cfRule type="cellIs" dxfId="426" priority="82" stopIfTrue="1" operator="equal">
      <formula>""</formula>
    </cfRule>
  </conditionalFormatting>
  <conditionalFormatting sqref="O25">
    <cfRule type="cellIs" dxfId="425" priority="80" stopIfTrue="1" operator="equal">
      <formula>""</formula>
    </cfRule>
  </conditionalFormatting>
  <conditionalFormatting sqref="Q22:Q24">
    <cfRule type="cellIs" dxfId="424" priority="79" stopIfTrue="1" operator="equal">
      <formula>""</formula>
    </cfRule>
  </conditionalFormatting>
  <conditionalFormatting sqref="Q25">
    <cfRule type="cellIs" dxfId="423" priority="77" stopIfTrue="1" operator="equal">
      <formula>""</formula>
    </cfRule>
  </conditionalFormatting>
  <conditionalFormatting sqref="U22:U24">
    <cfRule type="cellIs" dxfId="422" priority="66" stopIfTrue="1" operator="equal">
      <formula>""</formula>
    </cfRule>
  </conditionalFormatting>
  <conditionalFormatting sqref="U25">
    <cfRule type="cellIs" dxfId="421" priority="64" stopIfTrue="1" operator="equal">
      <formula>""</formula>
    </cfRule>
  </conditionalFormatting>
  <conditionalFormatting sqref="I128:U128">
    <cfRule type="cellIs" dxfId="420" priority="17" stopIfTrue="1" operator="equal">
      <formula>""</formula>
    </cfRule>
  </conditionalFormatting>
  <conditionalFormatting sqref="A128">
    <cfRule type="expression" dxfId="419" priority="11">
      <formula>AND(LEN(A128)=2,VALUE(broj_sheet)&lt;10)</formula>
    </cfRule>
  </conditionalFormatting>
  <conditionalFormatting sqref="A128">
    <cfRule type="expression" dxfId="418" priority="14">
      <formula>AND(LEN(A128)=3,VALUE(broj_sheet)&gt;=10)</formula>
    </cfRule>
  </conditionalFormatting>
  <conditionalFormatting sqref="A128">
    <cfRule type="expression" dxfId="417" priority="15">
      <formula>AND(LEN(A128)=4,VALUE(broj_sheet)&gt;=10)</formula>
    </cfRule>
  </conditionalFormatting>
  <conditionalFormatting sqref="A128">
    <cfRule type="expression" dxfId="416" priority="12">
      <formula>AND(LEN(A128)=3,VALUE(broj_sheet)&lt;10)</formula>
    </cfRule>
  </conditionalFormatting>
  <conditionalFormatting sqref="A128">
    <cfRule type="expression" dxfId="415" priority="13">
      <formula>AND(LEN(A128)=5,VALUE(broj_sheet)&lt;10)</formula>
    </cfRule>
  </conditionalFormatting>
  <conditionalFormatting sqref="A128">
    <cfRule type="expression" dxfId="414" priority="16">
      <formula>AND(LEN(A128)=6,VALUE(broj_sheet)&gt;=10)</formula>
    </cfRule>
  </conditionalFormatting>
  <conditionalFormatting sqref="A128">
    <cfRule type="cellIs" dxfId="413" priority="10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79998168889431442"/>
  </sheetPr>
  <dimension ref="A1:V194"/>
  <sheetViews>
    <sheetView view="pageBreakPreview" zoomScaleNormal="70" zoomScaleSheetLayoutView="100" workbookViewId="0">
      <pane ySplit="4" topLeftCell="A143" activePane="bottomLeft" state="frozen"/>
      <selection pane="bottomLeft" activeCell="G146" sqref="G136:G146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11. PO ČAKOVEC</v>
      </c>
      <c r="E2" s="162" t="str">
        <f t="shared" ref="E2:H2" ca="1" si="0">INDIRECT(ADDRESS(ROW(),COLUMN()+2+broj_sheet))</f>
        <v>PO ĐURĐEVAC</v>
      </c>
      <c r="F2" s="162" t="str">
        <f t="shared" ca="1" si="0"/>
        <v>PO ČAKOVEC</v>
      </c>
      <c r="G2" s="162" t="str">
        <f t="shared" ca="1" si="0"/>
        <v>PO ZABOK</v>
      </c>
      <c r="H2" s="162" t="str">
        <f t="shared" ca="1" si="0"/>
        <v>UPRAVNA ZGRADA ZAGREB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1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111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1111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111101</v>
      </c>
      <c r="B8" s="32" t="s">
        <v>88</v>
      </c>
      <c r="C8" s="41"/>
      <c r="D8" s="41"/>
      <c r="E8" s="42" t="s">
        <v>7</v>
      </c>
      <c r="F8" s="43">
        <f t="shared" ref="F8:F46" ca="1" si="2">INDIRECT(ADDRESS(ROW(),COLUMN()+2+broj_sheet))</f>
        <v>1</v>
      </c>
      <c r="G8" s="44"/>
      <c r="H8" s="44">
        <f t="shared" ref="H8:H20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27" si="4">SUM(I8:U8)*G8</f>
        <v>0</v>
      </c>
    </row>
    <row r="9" spans="1:22" s="24" customFormat="1" ht="56.25" x14ac:dyDescent="0.2">
      <c r="A9" s="65">
        <f t="shared" ca="1" si="1"/>
        <v>111102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111103</v>
      </c>
      <c r="B10" s="32" t="s">
        <v>58</v>
      </c>
      <c r="C10" s="41"/>
      <c r="D10" s="41"/>
      <c r="E10" s="42" t="s">
        <v>7</v>
      </c>
      <c r="F10" s="43">
        <f t="shared" ca="1" si="2"/>
        <v>10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111104</v>
      </c>
      <c r="B11" s="32" t="s">
        <v>89</v>
      </c>
      <c r="C11" s="41"/>
      <c r="D11" s="41"/>
      <c r="E11" s="42" t="s">
        <v>7</v>
      </c>
      <c r="F11" s="43">
        <f t="shared" ca="1" si="2"/>
        <v>10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111105</v>
      </c>
      <c r="B12" s="32" t="s">
        <v>90</v>
      </c>
      <c r="C12" s="41"/>
      <c r="D12" s="41"/>
      <c r="E12" s="42" t="s">
        <v>7</v>
      </c>
      <c r="F12" s="43">
        <f t="shared" ca="1" si="2"/>
        <v>10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111106</v>
      </c>
      <c r="B13" s="32" t="s">
        <v>91</v>
      </c>
      <c r="C13" s="41"/>
      <c r="D13" s="41"/>
      <c r="E13" s="42" t="s">
        <v>7</v>
      </c>
      <c r="F13" s="43">
        <f t="shared" ca="1" si="2"/>
        <v>10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24" customFormat="1" ht="168.75" x14ac:dyDescent="0.2">
      <c r="A14" s="65">
        <f t="shared" ca="1" si="1"/>
        <v>111107</v>
      </c>
      <c r="B14" s="32" t="s">
        <v>93</v>
      </c>
      <c r="C14" s="41"/>
      <c r="D14" s="41"/>
      <c r="E14" s="42" t="s">
        <v>7</v>
      </c>
      <c r="F14" s="43">
        <f t="shared" ca="1" si="2"/>
        <v>1</v>
      </c>
      <c r="G14" s="44"/>
      <c r="H14" s="44">
        <f t="shared" ca="1" si="3"/>
        <v>0</v>
      </c>
      <c r="I14" s="91">
        <v>0</v>
      </c>
      <c r="J14" s="70">
        <v>1</v>
      </c>
      <c r="K14" s="70">
        <v>0</v>
      </c>
      <c r="L14" s="70">
        <v>0</v>
      </c>
      <c r="M14" s="70">
        <v>3</v>
      </c>
      <c r="N14" s="70">
        <v>0</v>
      </c>
      <c r="O14" s="70">
        <v>1</v>
      </c>
      <c r="P14" s="70">
        <v>0</v>
      </c>
      <c r="Q14" s="70">
        <v>1</v>
      </c>
      <c r="R14" s="70">
        <v>1</v>
      </c>
      <c r="S14" s="70">
        <v>1</v>
      </c>
      <c r="T14" s="70">
        <v>0</v>
      </c>
      <c r="U14" s="70">
        <v>0</v>
      </c>
      <c r="V14" s="72">
        <f t="shared" si="4"/>
        <v>0</v>
      </c>
    </row>
    <row r="15" spans="1:22" s="24" customFormat="1" ht="225" x14ac:dyDescent="0.2">
      <c r="A15" s="65">
        <f t="shared" ca="1" si="1"/>
        <v>111108</v>
      </c>
      <c r="B15" s="32" t="s">
        <v>95</v>
      </c>
      <c r="C15" s="41"/>
      <c r="D15" s="41" t="s">
        <v>19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0</v>
      </c>
      <c r="V15" s="72">
        <f t="shared" si="4"/>
        <v>0</v>
      </c>
    </row>
    <row r="16" spans="1:22" s="24" customFormat="1" ht="22.5" x14ac:dyDescent="0.2">
      <c r="A16" s="65">
        <f t="shared" ca="1" si="1"/>
        <v>111109</v>
      </c>
      <c r="B16" s="32" t="s">
        <v>72</v>
      </c>
      <c r="C16" s="46" t="s">
        <v>23</v>
      </c>
      <c r="D16" s="46" t="s">
        <v>23</v>
      </c>
      <c r="E16" s="42" t="s">
        <v>7</v>
      </c>
      <c r="F16" s="43">
        <f t="shared" ca="1" si="2"/>
        <v>2</v>
      </c>
      <c r="G16" s="44"/>
      <c r="H16" s="44">
        <f t="shared" ca="1" si="3"/>
        <v>0</v>
      </c>
      <c r="I16" s="49">
        <v>2</v>
      </c>
      <c r="J16" s="45">
        <v>2</v>
      </c>
      <c r="K16" s="45">
        <v>2</v>
      </c>
      <c r="L16" s="45">
        <v>2</v>
      </c>
      <c r="M16" s="45">
        <v>4</v>
      </c>
      <c r="N16" s="45">
        <v>2</v>
      </c>
      <c r="O16" s="45">
        <v>2</v>
      </c>
      <c r="P16" s="45">
        <v>2</v>
      </c>
      <c r="Q16" s="45">
        <v>2</v>
      </c>
      <c r="R16" s="45">
        <v>2</v>
      </c>
      <c r="S16" s="45">
        <v>2</v>
      </c>
      <c r="T16" s="45">
        <v>0</v>
      </c>
      <c r="U16" s="45">
        <v>0</v>
      </c>
      <c r="V16" s="72">
        <f t="shared" si="4"/>
        <v>0</v>
      </c>
    </row>
    <row r="17" spans="1:22" s="24" customFormat="1" ht="33.75" x14ac:dyDescent="0.2">
      <c r="A17" s="65">
        <f t="shared" ca="1" si="1"/>
        <v>111110</v>
      </c>
      <c r="B17" s="32" t="s">
        <v>129</v>
      </c>
      <c r="C17" s="46" t="s">
        <v>23</v>
      </c>
      <c r="D17" s="46" t="s">
        <v>23</v>
      </c>
      <c r="E17" s="42" t="s">
        <v>7</v>
      </c>
      <c r="F17" s="43">
        <f t="shared" ca="1" si="2"/>
        <v>1</v>
      </c>
      <c r="G17" s="44"/>
      <c r="H17" s="44">
        <f t="shared" ca="1" si="3"/>
        <v>0</v>
      </c>
      <c r="I17" s="49">
        <v>1</v>
      </c>
      <c r="J17" s="45">
        <v>1</v>
      </c>
      <c r="K17" s="45">
        <v>1</v>
      </c>
      <c r="L17" s="45">
        <v>1</v>
      </c>
      <c r="M17" s="45">
        <v>2</v>
      </c>
      <c r="N17" s="45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5">
        <v>0</v>
      </c>
      <c r="U17" s="45">
        <v>1</v>
      </c>
      <c r="V17" s="72">
        <f t="shared" si="4"/>
        <v>0</v>
      </c>
    </row>
    <row r="18" spans="1:22" s="24" customFormat="1" ht="33.75" x14ac:dyDescent="0.2">
      <c r="A18" s="65">
        <f t="shared" ca="1" si="1"/>
        <v>111111</v>
      </c>
      <c r="B18" s="32" t="s">
        <v>164</v>
      </c>
      <c r="C18" s="46" t="s">
        <v>23</v>
      </c>
      <c r="D18" s="46" t="s">
        <v>23</v>
      </c>
      <c r="E18" s="42" t="s">
        <v>7</v>
      </c>
      <c r="F18" s="43">
        <f t="shared" ca="1" si="2"/>
        <v>24</v>
      </c>
      <c r="G18" s="44"/>
      <c r="H18" s="44">
        <f t="shared" ca="1" si="3"/>
        <v>0</v>
      </c>
      <c r="I18" s="49">
        <v>24</v>
      </c>
      <c r="J18" s="45">
        <v>16</v>
      </c>
      <c r="K18" s="45">
        <v>20</v>
      </c>
      <c r="L18" s="45">
        <v>24</v>
      </c>
      <c r="M18" s="45">
        <v>48</v>
      </c>
      <c r="N18" s="45">
        <v>24</v>
      </c>
      <c r="O18" s="45">
        <v>24</v>
      </c>
      <c r="P18" s="45">
        <v>24</v>
      </c>
      <c r="Q18" s="45">
        <v>24</v>
      </c>
      <c r="R18" s="45">
        <v>24</v>
      </c>
      <c r="S18" s="45">
        <v>24</v>
      </c>
      <c r="T18" s="45">
        <v>0</v>
      </c>
      <c r="U18" s="45">
        <v>24</v>
      </c>
      <c r="V18" s="72">
        <f t="shared" si="4"/>
        <v>0</v>
      </c>
    </row>
    <row r="19" spans="1:22" s="89" customFormat="1" ht="191.25" x14ac:dyDescent="0.2">
      <c r="A19" s="65">
        <f t="shared" ca="1" si="1"/>
        <v>111112</v>
      </c>
      <c r="B19" s="32" t="s">
        <v>135</v>
      </c>
      <c r="C19" s="46"/>
      <c r="D19" s="46"/>
      <c r="E19" s="42" t="s">
        <v>7</v>
      </c>
      <c r="F19" s="43">
        <f t="shared" ca="1" si="2"/>
        <v>1</v>
      </c>
      <c r="G19" s="44"/>
      <c r="H19" s="44">
        <f t="shared" ca="1" si="3"/>
        <v>0</v>
      </c>
      <c r="I19" s="91">
        <v>1</v>
      </c>
      <c r="J19" s="68">
        <v>0</v>
      </c>
      <c r="K19" s="68">
        <v>0</v>
      </c>
      <c r="L19" s="68">
        <v>1</v>
      </c>
      <c r="M19" s="68">
        <v>2</v>
      </c>
      <c r="N19" s="68">
        <v>1</v>
      </c>
      <c r="O19" s="68">
        <v>4</v>
      </c>
      <c r="P19" s="68">
        <v>0</v>
      </c>
      <c r="Q19" s="68">
        <v>3</v>
      </c>
      <c r="R19" s="68">
        <v>3</v>
      </c>
      <c r="S19" s="68">
        <v>1</v>
      </c>
      <c r="T19" s="68">
        <v>0</v>
      </c>
      <c r="U19" s="68">
        <v>0</v>
      </c>
      <c r="V19" s="72">
        <f t="shared" si="4"/>
        <v>0</v>
      </c>
    </row>
    <row r="20" spans="1:22" s="24" customFormat="1" ht="135" x14ac:dyDescent="0.2">
      <c r="A20" s="65">
        <f t="shared" ca="1" si="1"/>
        <v>111113</v>
      </c>
      <c r="B20" s="32" t="s">
        <v>137</v>
      </c>
      <c r="C20" s="41"/>
      <c r="D20" s="41"/>
      <c r="E20" s="42" t="s">
        <v>7</v>
      </c>
      <c r="F20" s="43">
        <f t="shared" ca="1" si="2"/>
        <v>1</v>
      </c>
      <c r="G20" s="44"/>
      <c r="H20" s="44">
        <f t="shared" ca="1" si="3"/>
        <v>0</v>
      </c>
      <c r="I20" s="49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0</v>
      </c>
      <c r="U20" s="45">
        <v>0</v>
      </c>
      <c r="V20" s="72">
        <f t="shared" si="4"/>
        <v>0</v>
      </c>
    </row>
    <row r="21" spans="1:22" s="24" customFormat="1" ht="33.75" x14ac:dyDescent="0.2">
      <c r="A21" s="66">
        <f t="shared" ca="1" si="1"/>
        <v>111114</v>
      </c>
      <c r="B21" s="32" t="s">
        <v>33</v>
      </c>
      <c r="C21" s="135"/>
      <c r="D21" s="135"/>
      <c r="E21" s="42" t="s">
        <v>24</v>
      </c>
      <c r="F21" s="43">
        <f t="shared" ca="1" si="2"/>
        <v>1</v>
      </c>
      <c r="G21" s="47"/>
      <c r="H21" s="47">
        <f ca="1">G21*F21</f>
        <v>0</v>
      </c>
      <c r="I21" s="49">
        <v>1</v>
      </c>
      <c r="J21" s="49">
        <v>1</v>
      </c>
      <c r="K21" s="49">
        <v>1</v>
      </c>
      <c r="L21" s="49">
        <v>1</v>
      </c>
      <c r="M21" s="45">
        <v>2</v>
      </c>
      <c r="N21" s="49">
        <v>1</v>
      </c>
      <c r="O21" s="45">
        <v>1</v>
      </c>
      <c r="P21" s="49">
        <v>1</v>
      </c>
      <c r="Q21" s="45">
        <v>1</v>
      </c>
      <c r="R21" s="49">
        <v>1</v>
      </c>
      <c r="S21" s="49">
        <v>1</v>
      </c>
      <c r="T21" s="45">
        <v>0</v>
      </c>
      <c r="U21" s="45">
        <v>1</v>
      </c>
      <c r="V21" s="72">
        <f t="shared" si="4"/>
        <v>0</v>
      </c>
    </row>
    <row r="22" spans="1:22" s="24" customFormat="1" x14ac:dyDescent="0.2">
      <c r="A22" s="93">
        <f ca="1">A21</f>
        <v>111114</v>
      </c>
      <c r="B22" s="32" t="s">
        <v>50</v>
      </c>
      <c r="C22" s="136"/>
      <c r="D22" s="136"/>
      <c r="E22" s="42" t="s">
        <v>7</v>
      </c>
      <c r="F22" s="43">
        <f t="shared" ca="1" si="2"/>
        <v>1</v>
      </c>
      <c r="G22" s="50"/>
      <c r="H22" s="50"/>
      <c r="I22" s="49">
        <v>1</v>
      </c>
      <c r="J22" s="49">
        <v>1</v>
      </c>
      <c r="K22" s="49">
        <v>1</v>
      </c>
      <c r="L22" s="49">
        <v>1</v>
      </c>
      <c r="M22" s="45">
        <v>1</v>
      </c>
      <c r="N22" s="49">
        <v>1</v>
      </c>
      <c r="O22" s="45">
        <v>1</v>
      </c>
      <c r="P22" s="49">
        <v>1</v>
      </c>
      <c r="Q22" s="45">
        <v>1</v>
      </c>
      <c r="R22" s="49">
        <v>1</v>
      </c>
      <c r="S22" s="49">
        <v>1</v>
      </c>
      <c r="T22" s="45">
        <v>0</v>
      </c>
      <c r="U22" s="45">
        <v>1</v>
      </c>
      <c r="V22" s="72">
        <f t="shared" si="4"/>
        <v>0</v>
      </c>
    </row>
    <row r="23" spans="1:22" s="24" customFormat="1" x14ac:dyDescent="0.2">
      <c r="A23" s="93">
        <f t="shared" ref="A23:A35" ca="1" si="5">A22</f>
        <v>111114</v>
      </c>
      <c r="B23" s="32" t="s">
        <v>30</v>
      </c>
      <c r="C23" s="136"/>
      <c r="D23" s="136"/>
      <c r="E23" s="42" t="s">
        <v>7</v>
      </c>
      <c r="F23" s="43">
        <f t="shared" ca="1" si="2"/>
        <v>1</v>
      </c>
      <c r="G23" s="50"/>
      <c r="H23" s="50"/>
      <c r="I23" s="49">
        <v>1</v>
      </c>
      <c r="J23" s="49">
        <v>1</v>
      </c>
      <c r="K23" s="49">
        <v>1</v>
      </c>
      <c r="L23" s="49">
        <v>1</v>
      </c>
      <c r="M23" s="45">
        <v>1</v>
      </c>
      <c r="N23" s="49">
        <v>1</v>
      </c>
      <c r="O23" s="45">
        <v>1</v>
      </c>
      <c r="P23" s="49">
        <v>1</v>
      </c>
      <c r="Q23" s="45">
        <v>1</v>
      </c>
      <c r="R23" s="49">
        <v>1</v>
      </c>
      <c r="S23" s="49">
        <v>1</v>
      </c>
      <c r="T23" s="45">
        <v>0</v>
      </c>
      <c r="U23" s="45">
        <v>1</v>
      </c>
      <c r="V23" s="72">
        <f t="shared" si="4"/>
        <v>0</v>
      </c>
    </row>
    <row r="24" spans="1:22" s="24" customFormat="1" x14ac:dyDescent="0.2">
      <c r="A24" s="93">
        <f t="shared" ca="1" si="5"/>
        <v>111114</v>
      </c>
      <c r="B24" s="32" t="s">
        <v>28</v>
      </c>
      <c r="C24" s="136"/>
      <c r="D24" s="136"/>
      <c r="E24" s="42" t="s">
        <v>7</v>
      </c>
      <c r="F24" s="43">
        <f t="shared" ca="1" si="2"/>
        <v>1</v>
      </c>
      <c r="G24" s="50"/>
      <c r="H24" s="50"/>
      <c r="I24" s="49">
        <v>1</v>
      </c>
      <c r="J24" s="49">
        <v>1</v>
      </c>
      <c r="K24" s="49">
        <v>1</v>
      </c>
      <c r="L24" s="49">
        <v>1</v>
      </c>
      <c r="M24" s="45">
        <v>1</v>
      </c>
      <c r="N24" s="49">
        <v>1</v>
      </c>
      <c r="O24" s="45">
        <v>1</v>
      </c>
      <c r="P24" s="49">
        <v>1</v>
      </c>
      <c r="Q24" s="45">
        <v>1</v>
      </c>
      <c r="R24" s="49">
        <v>1</v>
      </c>
      <c r="S24" s="49">
        <v>1</v>
      </c>
      <c r="T24" s="45">
        <v>0</v>
      </c>
      <c r="U24" s="45">
        <v>1</v>
      </c>
      <c r="V24" s="72">
        <f t="shared" si="4"/>
        <v>0</v>
      </c>
    </row>
    <row r="25" spans="1:22" s="24" customFormat="1" x14ac:dyDescent="0.2">
      <c r="A25" s="93">
        <f t="shared" ca="1" si="5"/>
        <v>111114</v>
      </c>
      <c r="B25" s="32" t="s">
        <v>59</v>
      </c>
      <c r="C25" s="136"/>
      <c r="D25" s="136"/>
      <c r="E25" s="42" t="s">
        <v>7</v>
      </c>
      <c r="F25" s="43">
        <f t="shared" ca="1" si="2"/>
        <v>2</v>
      </c>
      <c r="G25" s="50"/>
      <c r="H25" s="50"/>
      <c r="I25" s="49">
        <v>2</v>
      </c>
      <c r="J25" s="49">
        <v>2</v>
      </c>
      <c r="K25" s="49">
        <v>2</v>
      </c>
      <c r="L25" s="49">
        <v>2</v>
      </c>
      <c r="M25" s="45">
        <v>0</v>
      </c>
      <c r="N25" s="49">
        <v>2</v>
      </c>
      <c r="O25" s="45">
        <v>0</v>
      </c>
      <c r="P25" s="49">
        <v>2</v>
      </c>
      <c r="Q25" s="45">
        <v>0</v>
      </c>
      <c r="R25" s="49">
        <v>2</v>
      </c>
      <c r="S25" s="49">
        <v>2</v>
      </c>
      <c r="T25" s="45">
        <v>0</v>
      </c>
      <c r="U25" s="45">
        <v>0</v>
      </c>
      <c r="V25" s="72">
        <f t="shared" si="4"/>
        <v>0</v>
      </c>
    </row>
    <row r="26" spans="1:22" s="24" customFormat="1" x14ac:dyDescent="0.2">
      <c r="A26" s="93">
        <f t="shared" ca="1" si="5"/>
        <v>111114</v>
      </c>
      <c r="B26" s="32" t="s">
        <v>25</v>
      </c>
      <c r="C26" s="136"/>
      <c r="D26" s="136"/>
      <c r="E26" s="139" t="s">
        <v>23</v>
      </c>
      <c r="F26" s="139" t="s">
        <v>23</v>
      </c>
      <c r="G26" s="50"/>
      <c r="H26" s="50"/>
      <c r="I26" s="49"/>
      <c r="J26" s="49"/>
      <c r="K26" s="49"/>
      <c r="L26" s="49"/>
      <c r="M26" s="45"/>
      <c r="N26" s="49"/>
      <c r="O26" s="45"/>
      <c r="P26" s="49"/>
      <c r="Q26" s="45"/>
      <c r="R26" s="49"/>
      <c r="S26" s="49"/>
      <c r="T26" s="45"/>
      <c r="U26" s="45"/>
      <c r="V26" s="72">
        <f t="shared" si="4"/>
        <v>0</v>
      </c>
    </row>
    <row r="27" spans="1:22" s="24" customFormat="1" x14ac:dyDescent="0.2">
      <c r="A27" s="93">
        <f t="shared" ca="1" si="5"/>
        <v>111114</v>
      </c>
      <c r="B27" s="32" t="s">
        <v>29</v>
      </c>
      <c r="C27" s="136"/>
      <c r="D27" s="136"/>
      <c r="E27" s="42" t="s">
        <v>7</v>
      </c>
      <c r="F27" s="43">
        <f t="shared" ca="1" si="2"/>
        <v>1</v>
      </c>
      <c r="G27" s="50"/>
      <c r="H27" s="50"/>
      <c r="I27" s="49">
        <v>1</v>
      </c>
      <c r="J27" s="49">
        <v>1</v>
      </c>
      <c r="K27" s="49">
        <v>1</v>
      </c>
      <c r="L27" s="49">
        <v>1</v>
      </c>
      <c r="M27" s="45">
        <v>1</v>
      </c>
      <c r="N27" s="49">
        <v>1</v>
      </c>
      <c r="O27" s="45">
        <v>1</v>
      </c>
      <c r="P27" s="49">
        <v>1</v>
      </c>
      <c r="Q27" s="45">
        <v>1</v>
      </c>
      <c r="R27" s="49">
        <v>1</v>
      </c>
      <c r="S27" s="49">
        <v>1</v>
      </c>
      <c r="T27" s="45">
        <v>0</v>
      </c>
      <c r="U27" s="45">
        <v>1</v>
      </c>
      <c r="V27" s="72">
        <f t="shared" si="4"/>
        <v>0</v>
      </c>
    </row>
    <row r="28" spans="1:22" s="24" customFormat="1" x14ac:dyDescent="0.2">
      <c r="A28" s="93">
        <f t="shared" ca="1" si="5"/>
        <v>111114</v>
      </c>
      <c r="B28" s="32" t="s">
        <v>158</v>
      </c>
      <c r="C28" s="136"/>
      <c r="D28" s="136"/>
      <c r="E28" s="42" t="s">
        <v>7</v>
      </c>
      <c r="F28" s="43">
        <f t="shared" ca="1" si="2"/>
        <v>7</v>
      </c>
      <c r="G28" s="50"/>
      <c r="H28" s="50"/>
      <c r="I28" s="49">
        <v>7</v>
      </c>
      <c r="J28" s="49">
        <v>7</v>
      </c>
      <c r="K28" s="49">
        <v>7</v>
      </c>
      <c r="L28" s="49">
        <v>7</v>
      </c>
      <c r="M28" s="45">
        <v>7</v>
      </c>
      <c r="N28" s="49">
        <v>7</v>
      </c>
      <c r="O28" s="45">
        <v>7</v>
      </c>
      <c r="P28" s="49">
        <v>7</v>
      </c>
      <c r="Q28" s="45">
        <v>7</v>
      </c>
      <c r="R28" s="49">
        <v>7</v>
      </c>
      <c r="S28" s="49">
        <v>7</v>
      </c>
      <c r="T28" s="45"/>
      <c r="U28" s="45">
        <v>7</v>
      </c>
      <c r="V28" s="72"/>
    </row>
    <row r="29" spans="1:22" s="24" customFormat="1" x14ac:dyDescent="0.2">
      <c r="A29" s="93">
        <f t="shared" ca="1" si="5"/>
        <v>111114</v>
      </c>
      <c r="B29" s="32" t="s">
        <v>27</v>
      </c>
      <c r="C29" s="136"/>
      <c r="D29" s="136"/>
      <c r="E29" s="42" t="s">
        <v>7</v>
      </c>
      <c r="F29" s="43">
        <f t="shared" ca="1" si="2"/>
        <v>6</v>
      </c>
      <c r="G29" s="50"/>
      <c r="H29" s="50"/>
      <c r="I29" s="49">
        <v>6</v>
      </c>
      <c r="J29" s="49">
        <v>6</v>
      </c>
      <c r="K29" s="49">
        <v>6</v>
      </c>
      <c r="L29" s="49">
        <v>6</v>
      </c>
      <c r="M29" s="45">
        <v>5</v>
      </c>
      <c r="N29" s="49">
        <v>6</v>
      </c>
      <c r="O29" s="45">
        <v>5</v>
      </c>
      <c r="P29" s="49">
        <v>6</v>
      </c>
      <c r="Q29" s="45">
        <v>5</v>
      </c>
      <c r="R29" s="49">
        <v>6</v>
      </c>
      <c r="S29" s="49">
        <v>6</v>
      </c>
      <c r="T29" s="45">
        <v>0</v>
      </c>
      <c r="U29" s="45">
        <v>5</v>
      </c>
      <c r="V29" s="72">
        <f t="shared" ref="V29:V47" si="6">SUM(I29:U29)*G29</f>
        <v>0</v>
      </c>
    </row>
    <row r="30" spans="1:22" s="24" customFormat="1" x14ac:dyDescent="0.2">
      <c r="A30" s="93">
        <f t="shared" ca="1" si="5"/>
        <v>111114</v>
      </c>
      <c r="B30" s="32" t="s">
        <v>31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>
        <v>0</v>
      </c>
      <c r="U30" s="45">
        <v>1</v>
      </c>
      <c r="V30" s="72">
        <f t="shared" si="6"/>
        <v>0</v>
      </c>
    </row>
    <row r="31" spans="1:22" s="24" customFormat="1" x14ac:dyDescent="0.2">
      <c r="A31" s="93">
        <f t="shared" ca="1" si="5"/>
        <v>111114</v>
      </c>
      <c r="B31" s="32" t="s">
        <v>32</v>
      </c>
      <c r="C31" s="136"/>
      <c r="D31" s="136"/>
      <c r="E31" s="42" t="s">
        <v>7</v>
      </c>
      <c r="F31" s="43">
        <f t="shared" ca="1" si="2"/>
        <v>1</v>
      </c>
      <c r="G31" s="50"/>
      <c r="H31" s="50"/>
      <c r="I31" s="49">
        <v>1</v>
      </c>
      <c r="J31" s="49">
        <v>1</v>
      </c>
      <c r="K31" s="49">
        <v>1</v>
      </c>
      <c r="L31" s="49">
        <v>1</v>
      </c>
      <c r="M31" s="45">
        <v>1</v>
      </c>
      <c r="N31" s="49">
        <v>1</v>
      </c>
      <c r="O31" s="45">
        <v>1</v>
      </c>
      <c r="P31" s="49">
        <v>1</v>
      </c>
      <c r="Q31" s="45">
        <v>1</v>
      </c>
      <c r="R31" s="49">
        <v>1</v>
      </c>
      <c r="S31" s="49">
        <v>1</v>
      </c>
      <c r="T31" s="45">
        <v>0</v>
      </c>
      <c r="U31" s="45">
        <v>1</v>
      </c>
      <c r="V31" s="72">
        <f t="shared" si="6"/>
        <v>0</v>
      </c>
    </row>
    <row r="32" spans="1:22" s="24" customFormat="1" ht="22.5" x14ac:dyDescent="0.2">
      <c r="A32" s="93">
        <f t="shared" ca="1" si="5"/>
        <v>111114</v>
      </c>
      <c r="B32" s="32" t="s">
        <v>51</v>
      </c>
      <c r="C32" s="136"/>
      <c r="D32" s="136"/>
      <c r="E32" s="42" t="s">
        <v>7</v>
      </c>
      <c r="F32" s="43">
        <f t="shared" ca="1" si="2"/>
        <v>1</v>
      </c>
      <c r="G32" s="50"/>
      <c r="H32" s="50"/>
      <c r="I32" s="49">
        <v>1</v>
      </c>
      <c r="J32" s="49">
        <v>1</v>
      </c>
      <c r="K32" s="49">
        <v>1</v>
      </c>
      <c r="L32" s="49">
        <v>1</v>
      </c>
      <c r="M32" s="45">
        <v>1</v>
      </c>
      <c r="N32" s="49">
        <v>1</v>
      </c>
      <c r="O32" s="45">
        <v>1</v>
      </c>
      <c r="P32" s="49">
        <v>1</v>
      </c>
      <c r="Q32" s="45">
        <v>1</v>
      </c>
      <c r="R32" s="49">
        <v>1</v>
      </c>
      <c r="S32" s="49">
        <v>1</v>
      </c>
      <c r="T32" s="45">
        <v>0</v>
      </c>
      <c r="U32" s="45">
        <v>1</v>
      </c>
      <c r="V32" s="72">
        <f t="shared" si="6"/>
        <v>0</v>
      </c>
    </row>
    <row r="33" spans="1:22" s="24" customFormat="1" ht="22.5" x14ac:dyDescent="0.2">
      <c r="A33" s="93">
        <f t="shared" ca="1" si="5"/>
        <v>111114</v>
      </c>
      <c r="B33" s="32" t="s">
        <v>53</v>
      </c>
      <c r="C33" s="136"/>
      <c r="D33" s="136"/>
      <c r="E33" s="42" t="s">
        <v>7</v>
      </c>
      <c r="F33" s="43">
        <f t="shared" ca="1" si="2"/>
        <v>1</v>
      </c>
      <c r="G33" s="50"/>
      <c r="H33" s="50"/>
      <c r="I33" s="49">
        <v>1</v>
      </c>
      <c r="J33" s="49">
        <v>1</v>
      </c>
      <c r="K33" s="49">
        <v>1</v>
      </c>
      <c r="L33" s="49">
        <v>1</v>
      </c>
      <c r="M33" s="45">
        <v>1</v>
      </c>
      <c r="N33" s="49">
        <v>1</v>
      </c>
      <c r="O33" s="45">
        <v>1</v>
      </c>
      <c r="P33" s="49">
        <v>1</v>
      </c>
      <c r="Q33" s="45">
        <v>1</v>
      </c>
      <c r="R33" s="49">
        <v>1</v>
      </c>
      <c r="S33" s="49">
        <v>1</v>
      </c>
      <c r="T33" s="45">
        <v>0</v>
      </c>
      <c r="U33" s="45">
        <v>1</v>
      </c>
      <c r="V33" s="72">
        <f t="shared" si="6"/>
        <v>0</v>
      </c>
    </row>
    <row r="34" spans="1:22" s="24" customFormat="1" ht="22.5" x14ac:dyDescent="0.2">
      <c r="A34" s="93">
        <f t="shared" ca="1" si="5"/>
        <v>111114</v>
      </c>
      <c r="B34" s="32" t="s">
        <v>54</v>
      </c>
      <c r="C34" s="136"/>
      <c r="D34" s="136"/>
      <c r="E34" s="42" t="s">
        <v>7</v>
      </c>
      <c r="F34" s="43">
        <f t="shared" ca="1" si="2"/>
        <v>1</v>
      </c>
      <c r="G34" s="50"/>
      <c r="H34" s="50"/>
      <c r="I34" s="49">
        <v>1</v>
      </c>
      <c r="J34" s="49">
        <v>1</v>
      </c>
      <c r="K34" s="49">
        <v>1</v>
      </c>
      <c r="L34" s="49">
        <v>1</v>
      </c>
      <c r="M34" s="45">
        <v>1</v>
      </c>
      <c r="N34" s="49">
        <v>1</v>
      </c>
      <c r="O34" s="45">
        <v>1</v>
      </c>
      <c r="P34" s="49">
        <v>1</v>
      </c>
      <c r="Q34" s="45">
        <v>1</v>
      </c>
      <c r="R34" s="49">
        <v>1</v>
      </c>
      <c r="S34" s="49">
        <v>1</v>
      </c>
      <c r="T34" s="45"/>
      <c r="U34" s="45">
        <v>1</v>
      </c>
      <c r="V34" s="72">
        <f t="shared" si="6"/>
        <v>0</v>
      </c>
    </row>
    <row r="35" spans="1:22" s="24" customFormat="1" x14ac:dyDescent="0.2">
      <c r="A35" s="93">
        <f t="shared" ca="1" si="5"/>
        <v>111114</v>
      </c>
      <c r="B35" s="32" t="s">
        <v>26</v>
      </c>
      <c r="C35" s="137"/>
      <c r="D35" s="137"/>
      <c r="E35" s="42" t="s">
        <v>9</v>
      </c>
      <c r="F35" s="43">
        <f t="shared" ca="1" si="2"/>
        <v>15</v>
      </c>
      <c r="G35" s="48"/>
      <c r="H35" s="48"/>
      <c r="I35" s="49">
        <v>15</v>
      </c>
      <c r="J35" s="49">
        <v>15</v>
      </c>
      <c r="K35" s="49">
        <v>15</v>
      </c>
      <c r="L35" s="49">
        <v>15</v>
      </c>
      <c r="M35" s="45">
        <v>15</v>
      </c>
      <c r="N35" s="49">
        <v>15</v>
      </c>
      <c r="O35" s="45">
        <v>15</v>
      </c>
      <c r="P35" s="49">
        <v>15</v>
      </c>
      <c r="Q35" s="45">
        <v>15</v>
      </c>
      <c r="R35" s="49">
        <v>15</v>
      </c>
      <c r="S35" s="49">
        <v>15</v>
      </c>
      <c r="T35" s="45">
        <v>0</v>
      </c>
      <c r="U35" s="45">
        <v>15</v>
      </c>
      <c r="V35" s="72">
        <f t="shared" si="6"/>
        <v>0</v>
      </c>
    </row>
    <row r="36" spans="1:22" s="24" customFormat="1" ht="22.5" x14ac:dyDescent="0.2">
      <c r="A36" s="66">
        <f t="shared" ref="A36" ca="1" si="7">IF(VALUE(broj_sheet)&lt;10,
IF(OFFSET(A36,-1,0)=".",broj_sheet*10+(COUNTIF(INDIRECT(ADDRESS(1,COLUMN())&amp;":"&amp;ADDRESS(ROW()-1,COLUMN())),"&lt;99"))+1,
IF(OR(LEN(OFFSET(A36,-1,0))=2,AND(LEN(OFFSET(A36,-1,0))=0,LEN(OFFSET(A36,-3,0))=5)),
IF(LEN(OFFSET(A36,-1,0))=2,(OFFSET(A36,-1,0))*10+1,IF(AND(LEN(OFFSET(A36,-1,0))=0,LEN(OFFSET(A36,-3,0))=5),INT(LEFT(OFFSET(A36,-3,0),3))+1,"greška x")),
IF(LEN(OFFSET(A36,-1,0))=3,(OFFSET(A36,-1,0))*100+1,
IF(LEN(OFFSET(A36,-1,0))=5,(OFFSET(A36,-1,0))+1,"greška1")))),
IF(VALUE(broj_sheet)&gt;=10,
IF(OFFSET(A36,-1,0)= ".",broj_sheet*10+(COUNTIF(INDIRECT(ADDRESS(1,COLUMN())&amp;":"&amp;ADDRESS(ROW()-1,COLUMN())),"&lt;999"))+1,
IF(OR(LEN(OFFSET(A36,-1,0))=3,AND(LEN(OFFSET(A36,-1,0))=0,LEN(OFFSET(A36,-3,0))=6)),
IF(LEN(OFFSET(A36,-1,0))=3,(OFFSET(A36,-1,0))*10+1,IF(AND(LEN(OFFSET(A36,-1,0))=0,LEN(OFFSET(A36,-3,0))=6),INT(LEFT(OFFSET(A36,-3,0),4))+1,"greška y")),
IF(LEN(OFFSET(A36,-1,0))=4,(OFFSET(A36,-1,0))*100+1,
IF(LEN(OFFSET(A36,-1,0))=6,(OFFSET(A36,-1,0))+1,"greška2")))),"greška3"))</f>
        <v>111115</v>
      </c>
      <c r="B36" s="32" t="s">
        <v>55</v>
      </c>
      <c r="C36" s="135"/>
      <c r="D36" s="135"/>
      <c r="E36" s="42" t="s">
        <v>24</v>
      </c>
      <c r="F36" s="43">
        <f t="shared" ca="1" si="2"/>
        <v>1</v>
      </c>
      <c r="G36" s="47"/>
      <c r="H36" s="47">
        <f ca="1">G36*F36</f>
        <v>0</v>
      </c>
      <c r="I36" s="49">
        <v>1</v>
      </c>
      <c r="J36" s="49">
        <v>1</v>
      </c>
      <c r="K36" s="49">
        <v>1</v>
      </c>
      <c r="L36" s="49">
        <v>1</v>
      </c>
      <c r="M36" s="45">
        <v>0</v>
      </c>
      <c r="N36" s="49">
        <v>1</v>
      </c>
      <c r="O36" s="45">
        <v>0</v>
      </c>
      <c r="P36" s="49">
        <v>1</v>
      </c>
      <c r="Q36" s="45">
        <v>0</v>
      </c>
      <c r="R36" s="49">
        <v>1</v>
      </c>
      <c r="S36" s="49">
        <v>1</v>
      </c>
      <c r="T36" s="45">
        <v>0</v>
      </c>
      <c r="U36" s="45">
        <v>0</v>
      </c>
      <c r="V36" s="72">
        <f t="shared" si="6"/>
        <v>0</v>
      </c>
    </row>
    <row r="37" spans="1:22" s="24" customFormat="1" x14ac:dyDescent="0.2">
      <c r="A37" s="93">
        <f ca="1">A36</f>
        <v>111115</v>
      </c>
      <c r="B37" s="32" t="s">
        <v>30</v>
      </c>
      <c r="C37" s="136"/>
      <c r="D37" s="136"/>
      <c r="E37" s="42" t="s">
        <v>7</v>
      </c>
      <c r="F37" s="43">
        <f t="shared" ca="1" si="2"/>
        <v>1</v>
      </c>
      <c r="G37" s="50"/>
      <c r="H37" s="50"/>
      <c r="I37" s="49">
        <v>1</v>
      </c>
      <c r="J37" s="49">
        <v>1</v>
      </c>
      <c r="K37" s="49">
        <v>1</v>
      </c>
      <c r="L37" s="49">
        <v>1</v>
      </c>
      <c r="M37" s="45">
        <v>0</v>
      </c>
      <c r="N37" s="49">
        <v>1</v>
      </c>
      <c r="O37" s="45">
        <v>0</v>
      </c>
      <c r="P37" s="49">
        <v>1</v>
      </c>
      <c r="Q37" s="45">
        <v>0</v>
      </c>
      <c r="R37" s="49">
        <v>1</v>
      </c>
      <c r="S37" s="49">
        <v>1</v>
      </c>
      <c r="T37" s="45">
        <v>0</v>
      </c>
      <c r="U37" s="45">
        <v>0</v>
      </c>
      <c r="V37" s="72">
        <f t="shared" si="6"/>
        <v>0</v>
      </c>
    </row>
    <row r="38" spans="1:22" s="24" customFormat="1" x14ac:dyDescent="0.2">
      <c r="A38" s="93">
        <f t="shared" ref="A38:A44" ca="1" si="8">A37</f>
        <v>111115</v>
      </c>
      <c r="B38" s="32" t="s">
        <v>158</v>
      </c>
      <c r="C38" s="136"/>
      <c r="D38" s="136"/>
      <c r="E38" s="42" t="s">
        <v>7</v>
      </c>
      <c r="F38" s="43">
        <f t="shared" ca="1" si="2"/>
        <v>7</v>
      </c>
      <c r="G38" s="50"/>
      <c r="H38" s="50"/>
      <c r="I38" s="49">
        <v>7</v>
      </c>
      <c r="J38" s="49">
        <v>7</v>
      </c>
      <c r="K38" s="49">
        <v>7</v>
      </c>
      <c r="L38" s="49">
        <v>7</v>
      </c>
      <c r="M38" s="45">
        <v>0</v>
      </c>
      <c r="N38" s="49">
        <v>7</v>
      </c>
      <c r="O38" s="45">
        <v>0</v>
      </c>
      <c r="P38" s="49">
        <v>7</v>
      </c>
      <c r="Q38" s="45">
        <v>0</v>
      </c>
      <c r="R38" s="49">
        <v>7</v>
      </c>
      <c r="S38" s="49">
        <v>7</v>
      </c>
      <c r="T38" s="45">
        <v>0</v>
      </c>
      <c r="U38" s="45">
        <v>0</v>
      </c>
      <c r="V38" s="72">
        <f t="shared" si="6"/>
        <v>0</v>
      </c>
    </row>
    <row r="39" spans="1:22" s="24" customFormat="1" x14ac:dyDescent="0.2">
      <c r="A39" s="93">
        <f t="shared" ca="1" si="8"/>
        <v>111115</v>
      </c>
      <c r="B39" s="32" t="s">
        <v>160</v>
      </c>
      <c r="C39" s="136"/>
      <c r="D39" s="136"/>
      <c r="E39" s="42" t="s">
        <v>7</v>
      </c>
      <c r="F39" s="43">
        <f t="shared" ca="1" si="2"/>
        <v>1</v>
      </c>
      <c r="G39" s="50"/>
      <c r="H39" s="50"/>
      <c r="I39" s="49">
        <v>1</v>
      </c>
      <c r="J39" s="49">
        <v>1</v>
      </c>
      <c r="K39" s="49">
        <v>1</v>
      </c>
      <c r="L39" s="49">
        <v>1</v>
      </c>
      <c r="M39" s="45">
        <v>0</v>
      </c>
      <c r="N39" s="49">
        <v>1</v>
      </c>
      <c r="O39" s="45">
        <v>0</v>
      </c>
      <c r="P39" s="49">
        <v>1</v>
      </c>
      <c r="Q39" s="45">
        <v>0</v>
      </c>
      <c r="R39" s="49">
        <v>1</v>
      </c>
      <c r="S39" s="49">
        <v>1</v>
      </c>
      <c r="T39" s="45">
        <v>0</v>
      </c>
      <c r="U39" s="45">
        <v>0</v>
      </c>
      <c r="V39" s="72">
        <f t="shared" si="6"/>
        <v>0</v>
      </c>
    </row>
    <row r="40" spans="1:22" s="24" customFormat="1" ht="22.5" x14ac:dyDescent="0.2">
      <c r="A40" s="93">
        <f t="shared" ca="1" si="8"/>
        <v>111115</v>
      </c>
      <c r="B40" s="32" t="s">
        <v>159</v>
      </c>
      <c r="C40" s="136"/>
      <c r="D40" s="136"/>
      <c r="E40" s="42" t="s">
        <v>7</v>
      </c>
      <c r="F40" s="43">
        <f t="shared" ca="1" si="2"/>
        <v>1</v>
      </c>
      <c r="G40" s="50"/>
      <c r="H40" s="50"/>
      <c r="I40" s="49">
        <v>1</v>
      </c>
      <c r="J40" s="49">
        <v>1</v>
      </c>
      <c r="K40" s="49">
        <v>1</v>
      </c>
      <c r="L40" s="49">
        <v>1</v>
      </c>
      <c r="M40" s="45">
        <v>0</v>
      </c>
      <c r="N40" s="49">
        <v>1</v>
      </c>
      <c r="O40" s="45">
        <v>0</v>
      </c>
      <c r="P40" s="49">
        <v>1</v>
      </c>
      <c r="Q40" s="45">
        <v>0</v>
      </c>
      <c r="R40" s="49">
        <v>1</v>
      </c>
      <c r="S40" s="49">
        <v>1</v>
      </c>
      <c r="T40" s="45">
        <v>0</v>
      </c>
      <c r="U40" s="45">
        <v>0</v>
      </c>
      <c r="V40" s="72">
        <f t="shared" si="6"/>
        <v>0</v>
      </c>
    </row>
    <row r="41" spans="1:22" s="24" customFormat="1" ht="22.5" x14ac:dyDescent="0.2">
      <c r="A41" s="93">
        <f t="shared" ca="1" si="8"/>
        <v>111115</v>
      </c>
      <c r="B41" s="32" t="s">
        <v>52</v>
      </c>
      <c r="C41" s="136"/>
      <c r="D41" s="136"/>
      <c r="E41" s="42" t="s">
        <v>7</v>
      </c>
      <c r="F41" s="43">
        <f t="shared" ca="1" si="2"/>
        <v>1</v>
      </c>
      <c r="G41" s="50"/>
      <c r="H41" s="50"/>
      <c r="I41" s="49">
        <v>1</v>
      </c>
      <c r="J41" s="49">
        <v>1</v>
      </c>
      <c r="K41" s="49">
        <v>1</v>
      </c>
      <c r="L41" s="49">
        <v>1</v>
      </c>
      <c r="M41" s="45">
        <v>0</v>
      </c>
      <c r="N41" s="49">
        <v>1</v>
      </c>
      <c r="O41" s="45">
        <v>0</v>
      </c>
      <c r="P41" s="49">
        <v>1</v>
      </c>
      <c r="Q41" s="45">
        <v>0</v>
      </c>
      <c r="R41" s="49">
        <v>1</v>
      </c>
      <c r="S41" s="49">
        <v>1</v>
      </c>
      <c r="T41" s="45">
        <v>0</v>
      </c>
      <c r="U41" s="45">
        <v>0</v>
      </c>
      <c r="V41" s="72">
        <f t="shared" si="6"/>
        <v>0</v>
      </c>
    </row>
    <row r="42" spans="1:22" s="24" customFormat="1" ht="22.5" x14ac:dyDescent="0.2">
      <c r="A42" s="93">
        <f t="shared" ca="1" si="8"/>
        <v>111115</v>
      </c>
      <c r="B42" s="32" t="s">
        <v>53</v>
      </c>
      <c r="C42" s="136"/>
      <c r="D42" s="136"/>
      <c r="E42" s="42" t="s">
        <v>7</v>
      </c>
      <c r="F42" s="43">
        <f t="shared" ca="1" si="2"/>
        <v>1</v>
      </c>
      <c r="G42" s="50"/>
      <c r="H42" s="50"/>
      <c r="I42" s="49">
        <v>1</v>
      </c>
      <c r="J42" s="49">
        <v>1</v>
      </c>
      <c r="K42" s="49">
        <v>1</v>
      </c>
      <c r="L42" s="49">
        <v>1</v>
      </c>
      <c r="M42" s="45">
        <v>0</v>
      </c>
      <c r="N42" s="49">
        <v>1</v>
      </c>
      <c r="O42" s="45">
        <v>0</v>
      </c>
      <c r="P42" s="49">
        <v>1</v>
      </c>
      <c r="Q42" s="45">
        <v>0</v>
      </c>
      <c r="R42" s="49">
        <v>1</v>
      </c>
      <c r="S42" s="49">
        <v>1</v>
      </c>
      <c r="T42" s="45">
        <v>0</v>
      </c>
      <c r="U42" s="45">
        <v>0</v>
      </c>
      <c r="V42" s="72">
        <f t="shared" si="6"/>
        <v>0</v>
      </c>
    </row>
    <row r="43" spans="1:22" s="24" customFormat="1" ht="22.5" x14ac:dyDescent="0.2">
      <c r="A43" s="93">
        <f t="shared" ca="1" si="8"/>
        <v>111115</v>
      </c>
      <c r="B43" s="32" t="s">
        <v>54</v>
      </c>
      <c r="C43" s="136"/>
      <c r="D43" s="136"/>
      <c r="E43" s="42" t="s">
        <v>7</v>
      </c>
      <c r="F43" s="43">
        <f t="shared" ca="1" si="2"/>
        <v>1</v>
      </c>
      <c r="G43" s="50"/>
      <c r="H43" s="50"/>
      <c r="I43" s="49">
        <v>1</v>
      </c>
      <c r="J43" s="49">
        <v>1</v>
      </c>
      <c r="K43" s="49">
        <v>1</v>
      </c>
      <c r="L43" s="49">
        <v>1</v>
      </c>
      <c r="M43" s="45">
        <v>0</v>
      </c>
      <c r="N43" s="49">
        <v>1</v>
      </c>
      <c r="O43" s="45">
        <v>0</v>
      </c>
      <c r="P43" s="49">
        <v>1</v>
      </c>
      <c r="Q43" s="45">
        <v>0</v>
      </c>
      <c r="R43" s="49">
        <v>1</v>
      </c>
      <c r="S43" s="49">
        <v>1</v>
      </c>
      <c r="T43" s="45">
        <v>0</v>
      </c>
      <c r="U43" s="45">
        <v>0</v>
      </c>
      <c r="V43" s="72">
        <f t="shared" si="6"/>
        <v>0</v>
      </c>
    </row>
    <row r="44" spans="1:22" s="24" customFormat="1" x14ac:dyDescent="0.2">
      <c r="A44" s="93">
        <f t="shared" ca="1" si="8"/>
        <v>111115</v>
      </c>
      <c r="B44" s="32" t="s">
        <v>26</v>
      </c>
      <c r="C44" s="137"/>
      <c r="D44" s="137"/>
      <c r="E44" s="42" t="s">
        <v>9</v>
      </c>
      <c r="F44" s="43">
        <f t="shared" ca="1" si="2"/>
        <v>15</v>
      </c>
      <c r="G44" s="48"/>
      <c r="H44" s="48"/>
      <c r="I44" s="49">
        <v>15</v>
      </c>
      <c r="J44" s="49">
        <v>15</v>
      </c>
      <c r="K44" s="49">
        <v>15</v>
      </c>
      <c r="L44" s="49">
        <v>15</v>
      </c>
      <c r="M44" s="45">
        <v>0</v>
      </c>
      <c r="N44" s="49">
        <v>15</v>
      </c>
      <c r="O44" s="45">
        <v>0</v>
      </c>
      <c r="P44" s="49">
        <v>15</v>
      </c>
      <c r="Q44" s="45">
        <v>0</v>
      </c>
      <c r="R44" s="49">
        <v>15</v>
      </c>
      <c r="S44" s="49">
        <v>15</v>
      </c>
      <c r="T44" s="45">
        <v>0</v>
      </c>
      <c r="U44" s="45">
        <v>0</v>
      </c>
      <c r="V44" s="72">
        <f t="shared" si="6"/>
        <v>0</v>
      </c>
    </row>
    <row r="45" spans="1:22" s="24" customFormat="1" ht="33.75" x14ac:dyDescent="0.2">
      <c r="A45" s="65">
        <f ca="1">IF(VALUE(broj_sheet)&lt;10,
IF(OFFSET(A45,-1,0)=".",broj_sheet*10+(COUNTIF(INDIRECT(ADDRESS(1,COLUMN())&amp;":"&amp;ADDRESS(ROW()-1,COLUMN())),"&lt;99"))+1,
IF(OR(LEN(OFFSET(A45,-1,0))=2,AND(LEN(OFFSET(A45,-1,0))=0,LEN(OFFSET(A45,-3,0))=5)),
IF(LEN(OFFSET(A45,-1,0))=2,(OFFSET(A45,-1,0))*10+1,IF(AND(LEN(OFFSET(A45,-1,0))=0,LEN(OFFSET(A45,-3,0))=5),INT(LEFT(OFFSET(A45,-3,0),3))+1,"greška x")),
IF(LEN(OFFSET(A45,-1,0))=3,(OFFSET(A45,-1,0))*100+1,
IF(LEN(OFFSET(A45,-1,0))=5,(OFFSET(A45,-1,0))+1,"greška1")))),
IF(VALUE(broj_sheet)&gt;=10,
IF(OFFSET(A45,-1,0)= ".",broj_sheet*10+(COUNTIF(INDIRECT(ADDRESS(1,COLUMN())&amp;":"&amp;ADDRESS(ROW()-1,COLUMN())),"&lt;999"))+1,
IF(OR(LEN(OFFSET(A45,-1,0))=3,AND(LEN(OFFSET(A45,-1,0))=0,LEN(OFFSET(A45,-3,0))=6)),
IF(LEN(OFFSET(A45,-1,0))=3,(OFFSET(A45,-1,0))*10+1,IF(AND(LEN(OFFSET(A45,-1,0))=0,LEN(OFFSET(A45,-3,0))=6),INT(LEFT(OFFSET(A45,-3,0),4))+1,"greška y")),
IF(LEN(OFFSET(A45,-1,0))=4,(OFFSET(A45,-1,0))*100+1,
IF(LEN(OFFSET(A45,-1,0))=6,(OFFSET(A45,-1,0))+1,"greška2")))),"greška3"))</f>
        <v>111116</v>
      </c>
      <c r="B45" s="32" t="s">
        <v>149</v>
      </c>
      <c r="C45" s="46"/>
      <c r="D45" s="46"/>
      <c r="E45" s="42" t="s">
        <v>7</v>
      </c>
      <c r="F45" s="43">
        <f t="shared" ca="1" si="2"/>
        <v>3</v>
      </c>
      <c r="G45" s="44"/>
      <c r="H45" s="44">
        <f ca="1">G45*F45</f>
        <v>0</v>
      </c>
      <c r="I45" s="49">
        <v>3</v>
      </c>
      <c r="J45" s="49">
        <v>3</v>
      </c>
      <c r="K45" s="49">
        <v>3</v>
      </c>
      <c r="L45" s="49">
        <v>3</v>
      </c>
      <c r="M45" s="49">
        <v>5</v>
      </c>
      <c r="N45" s="49">
        <v>3</v>
      </c>
      <c r="O45" s="49">
        <v>1</v>
      </c>
      <c r="P45" s="49">
        <v>3</v>
      </c>
      <c r="Q45" s="49">
        <v>1</v>
      </c>
      <c r="R45" s="49">
        <v>3</v>
      </c>
      <c r="S45" s="49">
        <v>3</v>
      </c>
      <c r="T45" s="49">
        <v>0</v>
      </c>
      <c r="U45" s="49">
        <v>0</v>
      </c>
      <c r="V45" s="72">
        <f t="shared" si="6"/>
        <v>0</v>
      </c>
    </row>
    <row r="46" spans="1:22" s="24" customFormat="1" ht="78.75" x14ac:dyDescent="0.2">
      <c r="A46" s="65">
        <f ca="1">IF(VALUE(broj_sheet)&lt;10,
IF(OFFSET(A46,-1,0)=".",broj_sheet*10+(COUNTIF(INDIRECT(ADDRESS(1,COLUMN())&amp;":"&amp;ADDRESS(ROW()-1,COLUMN())),"&lt;99"))+1,
IF(OR(LEN(OFFSET(A46,-1,0))=2,AND(LEN(OFFSET(A46,-1,0))=0,LEN(OFFSET(A46,-3,0))=5)),
IF(LEN(OFFSET(A46,-1,0))=2,(OFFSET(A46,-1,0))*10+1,IF(AND(LEN(OFFSET(A46,-1,0))=0,LEN(OFFSET(A46,-3,0))=5),INT(LEFT(OFFSET(A46,-3,0),3))+1,"greška x")),
IF(LEN(OFFSET(A46,-1,0))=3,(OFFSET(A46,-1,0))*100+1,
IF(LEN(OFFSET(A46,-1,0))=5,(OFFSET(A46,-1,0))+1,"greška1")))),
IF(VALUE(broj_sheet)&gt;=10,
IF(OFFSET(A46,-1,0)= ".",broj_sheet*10+(COUNTIF(INDIRECT(ADDRESS(1,COLUMN())&amp;":"&amp;ADDRESS(ROW()-1,COLUMN())),"&lt;999"))+1,
IF(OR(LEN(OFFSET(A46,-1,0))=3,AND(LEN(OFFSET(A46,-1,0))=0,LEN(OFFSET(A46,-3,0))=6)),
IF(LEN(OFFSET(A46,-1,0))=3,(OFFSET(A46,-1,0))*10+1,IF(AND(LEN(OFFSET(A46,-1,0))=0,LEN(OFFSET(A46,-3,0))=6),INT(LEFT(OFFSET(A46,-3,0),4))+1,"greška y")),
IF(LEN(OFFSET(A46,-1,0))=4,(OFFSET(A46,-1,0))*100+1,
IF(LEN(OFFSET(A46,-1,0))=6,(OFFSET(A46,-1,0))+1,"greška2")))),"greška3"))</f>
        <v>111117</v>
      </c>
      <c r="B46" s="32" t="s">
        <v>152</v>
      </c>
      <c r="C46" s="46"/>
      <c r="D46" s="46"/>
      <c r="E46" s="42" t="s">
        <v>7</v>
      </c>
      <c r="F46" s="43">
        <f t="shared" ca="1" si="2"/>
        <v>4</v>
      </c>
      <c r="G46" s="44"/>
      <c r="H46" s="44">
        <f ca="1">G46*F46</f>
        <v>0</v>
      </c>
      <c r="I46" s="49">
        <v>2</v>
      </c>
      <c r="J46" s="45">
        <v>0</v>
      </c>
      <c r="K46" s="45">
        <v>6</v>
      </c>
      <c r="L46" s="45">
        <v>4</v>
      </c>
      <c r="M46" s="45">
        <v>10</v>
      </c>
      <c r="N46" s="45">
        <v>4</v>
      </c>
      <c r="O46" s="45">
        <v>10</v>
      </c>
      <c r="P46" s="45">
        <v>4</v>
      </c>
      <c r="Q46" s="45">
        <v>8</v>
      </c>
      <c r="R46" s="45">
        <v>6</v>
      </c>
      <c r="S46" s="45">
        <v>4</v>
      </c>
      <c r="T46" s="45">
        <v>0</v>
      </c>
      <c r="U46" s="45">
        <v>0</v>
      </c>
      <c r="V46" s="72">
        <f t="shared" si="6"/>
        <v>0</v>
      </c>
    </row>
    <row r="47" spans="1:22" x14ac:dyDescent="0.2">
      <c r="A47" s="120"/>
      <c r="B47" s="121"/>
      <c r="C47" s="121"/>
      <c r="D47" s="121"/>
      <c r="E47" s="121"/>
      <c r="F47" s="122" t="str">
        <f>"Ukupno "&amp;LOWER(B6)&amp;" - "&amp;LOWER(B7)&amp;":"</f>
        <v>Ukupno sustav video nadzora - oprema:</v>
      </c>
      <c r="G47" s="160">
        <f ca="1">SUM(H8:H46)</f>
        <v>0</v>
      </c>
      <c r="H47" s="160"/>
      <c r="I47" s="49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72">
        <f t="shared" ca="1" si="6"/>
        <v>0</v>
      </c>
    </row>
    <row r="48" spans="1:22" s="24" customFormat="1" x14ac:dyDescent="0.2">
      <c r="A48" s="65"/>
      <c r="B48" s="29"/>
      <c r="C48" s="28"/>
      <c r="D48" s="28"/>
      <c r="E48" s="28"/>
      <c r="F48" s="28"/>
      <c r="G48" s="33"/>
      <c r="H48" s="64"/>
      <c r="I48" s="49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72"/>
    </row>
    <row r="49" spans="1:22" s="24" customFormat="1" x14ac:dyDescent="0.2">
      <c r="A49" s="34">
        <f ca="1">IF(VALUE(broj_sheet)&lt;10,
IF(OFFSET(A49,-1,0)=".",broj_sheet*10+(COUNTIF(INDIRECT(ADDRESS(1,COLUMN())&amp;":"&amp;ADDRESS(ROW()-1,COLUMN())),"&lt;99"))+1,
IF(OR(LEN(OFFSET(A49,-1,0))=2,AND(LEN(OFFSET(A49,-1,0))=0,LEN(OFFSET(A49,-3,0))=5)),
IF(LEN(OFFSET(A49,-1,0))=2,(OFFSET(A49,-1,0))*10+1,IF(AND(LEN(OFFSET(A49,-1,0))=0,LEN(OFFSET(A49,-3,0))=5),INT(LEFT(OFFSET(A49,-3,0),3))+1,"greška x")),
IF(LEN(OFFSET(A49,-1,0))=3,(OFFSET(A49,-1,0))*100+1,
IF(LEN(OFFSET(A49,-1,0))=5,(OFFSET(A49,-1,0))+1,"greška1")))),
IF(VALUE(broj_sheet)&gt;=10,
IF(OFFSET(A49,-1,0)= ".",broj_sheet*10+(COUNTIF(INDIRECT(ADDRESS(1,COLUMN())&amp;":"&amp;ADDRESS(ROW()-1,COLUMN())),"&lt;999"))+1,
IF(OR(LEN(OFFSET(A49,-1,0))=3,AND(LEN(OFFSET(A49,-1,0))=0,LEN(OFFSET(A49,-3,0))=6)),
IF(LEN(OFFSET(A49,-1,0))=3,(OFFSET(A49,-1,0))*10+1,IF(AND(LEN(OFFSET(A49,-1,0))=0,LEN(OFFSET(A49,-3,0))=6),INT(LEFT(OFFSET(A49,-3,0),4))+1,"greška y")),
IF(LEN(OFFSET(A49,-1,0))=4,(OFFSET(A49,-1,0))*100+1,
IF(LEN(OFFSET(A49,-1,0))=6,(OFFSET(A49,-1,0))+1,"greška2")))),"greška3"))</f>
        <v>1112</v>
      </c>
      <c r="B49" s="29" t="s">
        <v>10</v>
      </c>
      <c r="C49" s="28"/>
      <c r="D49" s="28"/>
      <c r="E49" s="30"/>
      <c r="F49" s="30"/>
      <c r="G49" s="31"/>
      <c r="H49" s="30"/>
      <c r="I49" s="49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72"/>
    </row>
    <row r="50" spans="1:22" s="24" customFormat="1" ht="33.75" x14ac:dyDescent="0.2">
      <c r="A50" s="65">
        <f ca="1">IF(VALUE(broj_sheet)&lt;10,
IF(OFFSET(A50,-1,0)=".",broj_sheet*10+(COUNTIF(INDIRECT(ADDRESS(1,COLUMN())&amp;":"&amp;ADDRESS(ROW()-1,COLUMN())),"&lt;99"))+1,
IF(OR(LEN(OFFSET(A50,-1,0))=2,AND(LEN(OFFSET(A50,-1,0))=0,LEN(OFFSET(A50,-3,0))=5)),
IF(LEN(OFFSET(A50,-1,0))=2,(OFFSET(A50,-1,0))*10+1,IF(AND(LEN(OFFSET(A50,-1,0))=0,LEN(OFFSET(A50,-3,0))=5),INT(LEFT(OFFSET(A50,-3,0),3))+1,"greška x")),
IF(LEN(OFFSET(A50,-1,0))=3,(OFFSET(A50,-1,0))*100+1,
IF(LEN(OFFSET(A50,-1,0))=5,(OFFSET(A50,-1,0))+1,"greška1")))),
IF(VALUE(broj_sheet)&gt;=10,
IF(OFFSET(A50,-1,0)= ".",broj_sheet*10+(COUNTIF(INDIRECT(ADDRESS(1,COLUMN())&amp;":"&amp;ADDRESS(ROW()-1,COLUMN())),"&lt;999"))+1,
IF(OR(LEN(OFFSET(A50,-1,0))=3,AND(LEN(OFFSET(A50,-1,0))=0,LEN(OFFSET(A50,-3,0))=6)),
IF(LEN(OFFSET(A50,-1,0))=3,(OFFSET(A50,-1,0))*10+1,IF(AND(LEN(OFFSET(A50,-1,0))=0,LEN(OFFSET(A50,-3,0))=6),INT(LEFT(OFFSET(A50,-3,0),4))+1,"greška y")),
IF(LEN(OFFSET(A50,-1,0))=4,(OFFSET(A50,-1,0))*100+1,
IF(LEN(OFFSET(A50,-1,0))=6,(OFFSET(A50,-1,0))+1,"greška2")))),"greška3"))</f>
        <v>111201</v>
      </c>
      <c r="B50" s="32" t="s">
        <v>99</v>
      </c>
      <c r="C50" s="46"/>
      <c r="D50" s="46"/>
      <c r="E50" s="42" t="s">
        <v>9</v>
      </c>
      <c r="F50" s="43">
        <f t="shared" ref="F50:F67" ca="1" si="9">INDIRECT(ADDRESS(ROW(),COLUMN()+2+broj_sheet))</f>
        <v>150</v>
      </c>
      <c r="G50" s="44"/>
      <c r="H50" s="44">
        <f ca="1">G50*F50</f>
        <v>0</v>
      </c>
      <c r="I50" s="49">
        <v>250</v>
      </c>
      <c r="J50" s="45">
        <v>300</v>
      </c>
      <c r="K50" s="45">
        <v>125</v>
      </c>
      <c r="L50" s="45">
        <v>300</v>
      </c>
      <c r="M50" s="45">
        <v>400</v>
      </c>
      <c r="N50" s="45">
        <v>50</v>
      </c>
      <c r="O50" s="45">
        <v>400</v>
      </c>
      <c r="P50" s="45">
        <v>300</v>
      </c>
      <c r="Q50" s="45">
        <v>400</v>
      </c>
      <c r="R50" s="45">
        <v>350</v>
      </c>
      <c r="S50" s="45">
        <v>150</v>
      </c>
      <c r="T50" s="49">
        <v>0</v>
      </c>
      <c r="U50" s="45">
        <v>0</v>
      </c>
      <c r="V50" s="72">
        <f t="shared" ref="V50:V68" si="10">SUM(I50:U50)*G50</f>
        <v>0</v>
      </c>
    </row>
    <row r="51" spans="1:22" s="24" customFormat="1" ht="33.75" x14ac:dyDescent="0.2">
      <c r="A51" s="65">
        <f t="shared" ref="A51:A67" ca="1" si="11">IF(VALUE(broj_sheet)&lt;10,
IF(OFFSET(A51,-1,0)=".",broj_sheet*10+(COUNTIF(INDIRECT(ADDRESS(1,COLUMN())&amp;":"&amp;ADDRESS(ROW()-1,COLUMN())),"&lt;99"))+1,
IF(OR(LEN(OFFSET(A51,-1,0))=2,AND(LEN(OFFSET(A51,-1,0))=0,LEN(OFFSET(A51,-3,0))=5)),
IF(LEN(OFFSET(A51,-1,0))=2,(OFFSET(A51,-1,0))*10+1,IF(AND(LEN(OFFSET(A51,-1,0))=0,LEN(OFFSET(A51,-3,0))=5),INT(LEFT(OFFSET(A51,-3,0),3))+1,"greška x")),
IF(LEN(OFFSET(A51,-1,0))=3,(OFFSET(A51,-1,0))*100+1,
IF(LEN(OFFSET(A51,-1,0))=5,(OFFSET(A51,-1,0))+1,"greška1")))),
IF(VALUE(broj_sheet)&gt;=10,
IF(OFFSET(A51,-1,0)= ".",broj_sheet*10+(COUNTIF(INDIRECT(ADDRESS(1,COLUMN())&amp;":"&amp;ADDRESS(ROW()-1,COLUMN())),"&lt;999"))+1,
IF(OR(LEN(OFFSET(A51,-1,0))=3,AND(LEN(OFFSET(A51,-1,0))=0,LEN(OFFSET(A51,-3,0))=6)),
IF(LEN(OFFSET(A51,-1,0))=3,(OFFSET(A51,-1,0))*10+1,IF(AND(LEN(OFFSET(A51,-1,0))=0,LEN(OFFSET(A51,-3,0))=6),INT(LEFT(OFFSET(A51,-3,0),4))+1,"greška y")),
IF(LEN(OFFSET(A51,-1,0))=4,(OFFSET(A51,-1,0))*100+1,
IF(LEN(OFFSET(A51,-1,0))=6,(OFFSET(A51,-1,0))+1,"greška2")))),"greška3"))</f>
        <v>111202</v>
      </c>
      <c r="B51" s="32" t="s">
        <v>100</v>
      </c>
      <c r="C51" s="46"/>
      <c r="D51" s="46"/>
      <c r="E51" s="42" t="s">
        <v>9</v>
      </c>
      <c r="F51" s="43">
        <f t="shared" ca="1" si="9"/>
        <v>100</v>
      </c>
      <c r="G51" s="44"/>
      <c r="H51" s="44">
        <f t="shared" ref="H51:H67" ca="1" si="12">G51*F51</f>
        <v>0</v>
      </c>
      <c r="I51" s="49">
        <v>75</v>
      </c>
      <c r="J51" s="45">
        <v>0</v>
      </c>
      <c r="K51" s="45">
        <v>0</v>
      </c>
      <c r="L51" s="45">
        <v>0</v>
      </c>
      <c r="M51" s="45">
        <v>1200</v>
      </c>
      <c r="N51" s="45">
        <v>100</v>
      </c>
      <c r="O51" s="45">
        <v>0</v>
      </c>
      <c r="P51" s="45">
        <v>75</v>
      </c>
      <c r="Q51" s="45">
        <v>0</v>
      </c>
      <c r="R51" s="45">
        <v>150</v>
      </c>
      <c r="S51" s="45">
        <v>100</v>
      </c>
      <c r="T51" s="49">
        <v>0</v>
      </c>
      <c r="U51" s="45">
        <v>0</v>
      </c>
      <c r="V51" s="72">
        <f t="shared" si="10"/>
        <v>0</v>
      </c>
    </row>
    <row r="52" spans="1:22" s="24" customFormat="1" ht="33.75" x14ac:dyDescent="0.2">
      <c r="A52" s="65">
        <f t="shared" ca="1" si="11"/>
        <v>111203</v>
      </c>
      <c r="B52" s="32" t="s">
        <v>101</v>
      </c>
      <c r="C52" s="46"/>
      <c r="D52" s="46"/>
      <c r="E52" s="42" t="s">
        <v>9</v>
      </c>
      <c r="F52" s="43">
        <f t="shared" ca="1" si="9"/>
        <v>20</v>
      </c>
      <c r="G52" s="44"/>
      <c r="H52" s="44">
        <f t="shared" ca="1" si="12"/>
        <v>0</v>
      </c>
      <c r="I52" s="49">
        <v>20</v>
      </c>
      <c r="J52" s="45">
        <v>15</v>
      </c>
      <c r="K52" s="45">
        <v>0</v>
      </c>
      <c r="L52" s="45">
        <v>10</v>
      </c>
      <c r="M52" s="45">
        <v>50</v>
      </c>
      <c r="N52" s="45">
        <v>20</v>
      </c>
      <c r="O52" s="45">
        <v>50</v>
      </c>
      <c r="P52" s="45">
        <v>20</v>
      </c>
      <c r="Q52" s="45">
        <v>40</v>
      </c>
      <c r="R52" s="45">
        <v>30</v>
      </c>
      <c r="S52" s="45">
        <v>20</v>
      </c>
      <c r="T52" s="49">
        <v>0</v>
      </c>
      <c r="U52" s="45">
        <v>0</v>
      </c>
      <c r="V52" s="72">
        <f t="shared" si="10"/>
        <v>0</v>
      </c>
    </row>
    <row r="53" spans="1:22" s="24" customFormat="1" ht="33.75" x14ac:dyDescent="0.2">
      <c r="A53" s="65">
        <f t="shared" ca="1" si="11"/>
        <v>111204</v>
      </c>
      <c r="B53" s="32" t="s">
        <v>102</v>
      </c>
      <c r="C53" s="46"/>
      <c r="D53" s="46"/>
      <c r="E53" s="42" t="s">
        <v>9</v>
      </c>
      <c r="F53" s="43">
        <f t="shared" ca="1" si="9"/>
        <v>350</v>
      </c>
      <c r="G53" s="44"/>
      <c r="H53" s="44">
        <f t="shared" ca="1" si="12"/>
        <v>0</v>
      </c>
      <c r="I53" s="49">
        <v>200</v>
      </c>
      <c r="J53" s="45">
        <v>250</v>
      </c>
      <c r="K53" s="45">
        <v>400</v>
      </c>
      <c r="L53" s="45">
        <v>350</v>
      </c>
      <c r="M53" s="45">
        <v>720</v>
      </c>
      <c r="N53" s="45">
        <v>400</v>
      </c>
      <c r="O53" s="45">
        <v>250</v>
      </c>
      <c r="P53" s="45">
        <v>300</v>
      </c>
      <c r="Q53" s="45">
        <v>130</v>
      </c>
      <c r="R53" s="45">
        <v>225</v>
      </c>
      <c r="S53" s="45">
        <v>350</v>
      </c>
      <c r="T53" s="49">
        <v>0</v>
      </c>
      <c r="U53" s="45">
        <v>850</v>
      </c>
      <c r="V53" s="72">
        <f t="shared" si="10"/>
        <v>0</v>
      </c>
    </row>
    <row r="54" spans="1:22" s="24" customFormat="1" ht="33.75" x14ac:dyDescent="0.2">
      <c r="A54" s="65">
        <f t="shared" ca="1" si="11"/>
        <v>111205</v>
      </c>
      <c r="B54" s="32" t="s">
        <v>103</v>
      </c>
      <c r="C54" s="46"/>
      <c r="D54" s="46"/>
      <c r="E54" s="42" t="s">
        <v>9</v>
      </c>
      <c r="F54" s="43">
        <f t="shared" ca="1" si="9"/>
        <v>20</v>
      </c>
      <c r="G54" s="44"/>
      <c r="H54" s="44">
        <f t="shared" ca="1" si="12"/>
        <v>0</v>
      </c>
      <c r="I54" s="49">
        <v>20</v>
      </c>
      <c r="J54" s="45">
        <v>20</v>
      </c>
      <c r="K54" s="49">
        <v>20</v>
      </c>
      <c r="L54" s="49">
        <v>20</v>
      </c>
      <c r="M54" s="49">
        <v>20</v>
      </c>
      <c r="N54" s="45">
        <v>20</v>
      </c>
      <c r="O54" s="49">
        <v>20</v>
      </c>
      <c r="P54" s="49">
        <v>20</v>
      </c>
      <c r="Q54" s="49">
        <v>20</v>
      </c>
      <c r="R54" s="49">
        <v>20</v>
      </c>
      <c r="S54" s="49">
        <v>20</v>
      </c>
      <c r="T54" s="49">
        <v>0</v>
      </c>
      <c r="U54" s="45">
        <v>50</v>
      </c>
      <c r="V54" s="72">
        <f t="shared" si="10"/>
        <v>0</v>
      </c>
    </row>
    <row r="55" spans="1:22" s="24" customFormat="1" ht="33.75" x14ac:dyDescent="0.2">
      <c r="A55" s="65">
        <f t="shared" ca="1" si="11"/>
        <v>111206</v>
      </c>
      <c r="B55" s="32" t="s">
        <v>104</v>
      </c>
      <c r="C55" s="46"/>
      <c r="D55" s="46"/>
      <c r="E55" s="42" t="s">
        <v>9</v>
      </c>
      <c r="F55" s="43">
        <f t="shared" ca="1" si="9"/>
        <v>20</v>
      </c>
      <c r="G55" s="44"/>
      <c r="H55" s="44">
        <f t="shared" ca="1" si="12"/>
        <v>0</v>
      </c>
      <c r="I55" s="49">
        <v>20</v>
      </c>
      <c r="J55" s="45">
        <v>20</v>
      </c>
      <c r="K55" s="45">
        <v>20</v>
      </c>
      <c r="L55" s="45">
        <v>20</v>
      </c>
      <c r="M55" s="45">
        <v>20</v>
      </c>
      <c r="N55" s="45">
        <v>20</v>
      </c>
      <c r="O55" s="45">
        <v>20</v>
      </c>
      <c r="P55" s="45">
        <v>20</v>
      </c>
      <c r="Q55" s="45">
        <v>20</v>
      </c>
      <c r="R55" s="45">
        <v>20</v>
      </c>
      <c r="S55" s="45">
        <v>20</v>
      </c>
      <c r="T55" s="49">
        <v>0</v>
      </c>
      <c r="U55" s="45">
        <v>0</v>
      </c>
      <c r="V55" s="72">
        <f t="shared" si="10"/>
        <v>0</v>
      </c>
    </row>
    <row r="56" spans="1:22" s="24" customFormat="1" ht="33.75" x14ac:dyDescent="0.2">
      <c r="A56" s="65">
        <f t="shared" ca="1" si="11"/>
        <v>111207</v>
      </c>
      <c r="B56" s="32" t="s">
        <v>128</v>
      </c>
      <c r="C56" s="46"/>
      <c r="D56" s="46"/>
      <c r="E56" s="42" t="s">
        <v>9</v>
      </c>
      <c r="F56" s="43">
        <f t="shared" ca="1" si="9"/>
        <v>20</v>
      </c>
      <c r="G56" s="44"/>
      <c r="H56" s="44">
        <f t="shared" ca="1" si="12"/>
        <v>0</v>
      </c>
      <c r="I56" s="49">
        <v>20</v>
      </c>
      <c r="J56" s="45">
        <v>20</v>
      </c>
      <c r="K56" s="45">
        <v>20</v>
      </c>
      <c r="L56" s="45">
        <v>20</v>
      </c>
      <c r="M56" s="45">
        <v>20</v>
      </c>
      <c r="N56" s="45">
        <v>20</v>
      </c>
      <c r="O56" s="45">
        <v>20</v>
      </c>
      <c r="P56" s="45">
        <v>20</v>
      </c>
      <c r="Q56" s="45">
        <v>20</v>
      </c>
      <c r="R56" s="45">
        <v>20</v>
      </c>
      <c r="S56" s="45">
        <v>20</v>
      </c>
      <c r="T56" s="49">
        <v>0</v>
      </c>
      <c r="U56" s="45">
        <v>20</v>
      </c>
      <c r="V56" s="72">
        <f t="shared" si="10"/>
        <v>0</v>
      </c>
    </row>
    <row r="57" spans="1:22" s="24" customFormat="1" ht="33.75" x14ac:dyDescent="0.2">
      <c r="A57" s="65">
        <f t="shared" ca="1" si="11"/>
        <v>111208</v>
      </c>
      <c r="B57" s="32" t="s">
        <v>153</v>
      </c>
      <c r="C57" s="46"/>
      <c r="D57" s="46"/>
      <c r="E57" s="42" t="s">
        <v>9</v>
      </c>
      <c r="F57" s="43">
        <f t="shared" ca="1" si="9"/>
        <v>400</v>
      </c>
      <c r="G57" s="44"/>
      <c r="H57" s="44">
        <f t="shared" ca="1" si="12"/>
        <v>0</v>
      </c>
      <c r="I57" s="49">
        <v>400</v>
      </c>
      <c r="J57" s="45">
        <v>350</v>
      </c>
      <c r="K57" s="45">
        <v>450</v>
      </c>
      <c r="L57" s="45">
        <v>400</v>
      </c>
      <c r="M57" s="45">
        <v>550</v>
      </c>
      <c r="N57" s="45">
        <v>400</v>
      </c>
      <c r="O57" s="45">
        <v>250</v>
      </c>
      <c r="P57" s="45">
        <v>300</v>
      </c>
      <c r="Q57" s="45">
        <v>200</v>
      </c>
      <c r="R57" s="45">
        <v>300</v>
      </c>
      <c r="S57" s="45">
        <v>400</v>
      </c>
      <c r="T57" s="49">
        <v>0</v>
      </c>
      <c r="U57" s="45">
        <v>1700</v>
      </c>
      <c r="V57" s="72">
        <f t="shared" si="10"/>
        <v>0</v>
      </c>
    </row>
    <row r="58" spans="1:22" s="24" customFormat="1" ht="33.75" x14ac:dyDescent="0.2">
      <c r="A58" s="65">
        <f t="shared" ca="1" si="11"/>
        <v>111209</v>
      </c>
      <c r="B58" s="32" t="s">
        <v>154</v>
      </c>
      <c r="C58" s="46"/>
      <c r="D58" s="46"/>
      <c r="E58" s="42" t="s">
        <v>9</v>
      </c>
      <c r="F58" s="43">
        <f t="shared" ca="1" si="9"/>
        <v>200</v>
      </c>
      <c r="G58" s="44"/>
      <c r="H58" s="44">
        <f t="shared" ca="1" si="12"/>
        <v>0</v>
      </c>
      <c r="I58" s="49">
        <v>100</v>
      </c>
      <c r="J58" s="45">
        <v>0</v>
      </c>
      <c r="K58" s="45">
        <v>0</v>
      </c>
      <c r="L58" s="45">
        <v>220</v>
      </c>
      <c r="M58" s="45">
        <v>1250</v>
      </c>
      <c r="N58" s="45">
        <v>300</v>
      </c>
      <c r="O58" s="45">
        <v>450</v>
      </c>
      <c r="P58" s="45">
        <v>0</v>
      </c>
      <c r="Q58" s="45">
        <v>400</v>
      </c>
      <c r="R58" s="45">
        <v>300</v>
      </c>
      <c r="S58" s="45">
        <v>200</v>
      </c>
      <c r="T58" s="49">
        <v>0</v>
      </c>
      <c r="U58" s="45">
        <v>0</v>
      </c>
      <c r="V58" s="72">
        <f t="shared" si="10"/>
        <v>0</v>
      </c>
    </row>
    <row r="59" spans="1:22" s="92" customFormat="1" ht="33.75" x14ac:dyDescent="0.2">
      <c r="A59" s="73">
        <f t="shared" ca="1" si="11"/>
        <v>111210</v>
      </c>
      <c r="B59" s="32" t="s">
        <v>74</v>
      </c>
      <c r="C59" s="46" t="s">
        <v>23</v>
      </c>
      <c r="D59" s="46" t="s">
        <v>23</v>
      </c>
      <c r="E59" s="42" t="s">
        <v>9</v>
      </c>
      <c r="F59" s="43">
        <f t="shared" ca="1" si="9"/>
        <v>10</v>
      </c>
      <c r="G59" s="44"/>
      <c r="H59" s="44">
        <f t="shared" ca="1" si="12"/>
        <v>0</v>
      </c>
      <c r="I59" s="91">
        <v>10</v>
      </c>
      <c r="J59" s="91">
        <v>10</v>
      </c>
      <c r="K59" s="91">
        <v>10</v>
      </c>
      <c r="L59" s="91">
        <v>10</v>
      </c>
      <c r="M59" s="91">
        <v>30</v>
      </c>
      <c r="N59" s="91">
        <v>10</v>
      </c>
      <c r="O59" s="91">
        <v>10</v>
      </c>
      <c r="P59" s="91">
        <v>10</v>
      </c>
      <c r="Q59" s="91">
        <v>10</v>
      </c>
      <c r="R59" s="91">
        <v>10</v>
      </c>
      <c r="S59" s="91">
        <v>10</v>
      </c>
      <c r="T59" s="49">
        <v>0</v>
      </c>
      <c r="U59" s="91">
        <v>10</v>
      </c>
      <c r="V59" s="72">
        <f t="shared" si="10"/>
        <v>0</v>
      </c>
    </row>
    <row r="60" spans="1:22" s="92" customFormat="1" ht="33.75" x14ac:dyDescent="0.2">
      <c r="A60" s="73">
        <f t="shared" ca="1" si="11"/>
        <v>111211</v>
      </c>
      <c r="B60" s="32" t="s">
        <v>75</v>
      </c>
      <c r="C60" s="46" t="s">
        <v>23</v>
      </c>
      <c r="D60" s="46" t="s">
        <v>23</v>
      </c>
      <c r="E60" s="42" t="s">
        <v>9</v>
      </c>
      <c r="F60" s="43">
        <f t="shared" ca="1" si="9"/>
        <v>20</v>
      </c>
      <c r="G60" s="44"/>
      <c r="H60" s="44">
        <f t="shared" ca="1" si="12"/>
        <v>0</v>
      </c>
      <c r="I60" s="91">
        <v>20</v>
      </c>
      <c r="J60" s="91">
        <v>20</v>
      </c>
      <c r="K60" s="91">
        <v>20</v>
      </c>
      <c r="L60" s="91">
        <v>20</v>
      </c>
      <c r="M60" s="91">
        <v>40</v>
      </c>
      <c r="N60" s="91">
        <v>20</v>
      </c>
      <c r="O60" s="91">
        <v>20</v>
      </c>
      <c r="P60" s="91">
        <v>20</v>
      </c>
      <c r="Q60" s="91">
        <v>20</v>
      </c>
      <c r="R60" s="91">
        <v>20</v>
      </c>
      <c r="S60" s="91">
        <v>20</v>
      </c>
      <c r="T60" s="49">
        <v>0</v>
      </c>
      <c r="U60" s="91">
        <v>20</v>
      </c>
      <c r="V60" s="72">
        <f t="shared" si="10"/>
        <v>0</v>
      </c>
    </row>
    <row r="61" spans="1:22" s="92" customFormat="1" ht="45" x14ac:dyDescent="0.2">
      <c r="A61" s="73">
        <f t="shared" ca="1" si="11"/>
        <v>111212</v>
      </c>
      <c r="B61" s="32" t="s">
        <v>132</v>
      </c>
      <c r="C61" s="46" t="s">
        <v>23</v>
      </c>
      <c r="D61" s="46" t="s">
        <v>23</v>
      </c>
      <c r="E61" s="42" t="s">
        <v>9</v>
      </c>
      <c r="F61" s="43">
        <f t="shared" ca="1" si="9"/>
        <v>5</v>
      </c>
      <c r="G61" s="44"/>
      <c r="H61" s="44">
        <f t="shared" ca="1" si="12"/>
        <v>0</v>
      </c>
      <c r="I61" s="91">
        <v>5</v>
      </c>
      <c r="J61" s="91">
        <v>5</v>
      </c>
      <c r="K61" s="91">
        <v>5</v>
      </c>
      <c r="L61" s="91">
        <v>5</v>
      </c>
      <c r="M61" s="91">
        <v>20</v>
      </c>
      <c r="N61" s="91">
        <v>5</v>
      </c>
      <c r="O61" s="91">
        <v>5</v>
      </c>
      <c r="P61" s="91">
        <v>5</v>
      </c>
      <c r="Q61" s="91">
        <v>5</v>
      </c>
      <c r="R61" s="91">
        <v>5</v>
      </c>
      <c r="S61" s="91">
        <v>5</v>
      </c>
      <c r="T61" s="49">
        <v>0</v>
      </c>
      <c r="U61" s="68">
        <v>40</v>
      </c>
      <c r="V61" s="72">
        <f t="shared" si="10"/>
        <v>0</v>
      </c>
    </row>
    <row r="62" spans="1:22" s="92" customFormat="1" ht="45" x14ac:dyDescent="0.2">
      <c r="A62" s="73">
        <f t="shared" ca="1" si="11"/>
        <v>111213</v>
      </c>
      <c r="B62" s="32" t="s">
        <v>71</v>
      </c>
      <c r="C62" s="46" t="s">
        <v>23</v>
      </c>
      <c r="D62" s="46" t="s">
        <v>23</v>
      </c>
      <c r="E62" s="42" t="s">
        <v>9</v>
      </c>
      <c r="F62" s="43">
        <f t="shared" ca="1" si="9"/>
        <v>25</v>
      </c>
      <c r="G62" s="44"/>
      <c r="H62" s="44">
        <f t="shared" ca="1" si="12"/>
        <v>0</v>
      </c>
      <c r="I62" s="91">
        <v>25</v>
      </c>
      <c r="J62" s="91">
        <v>25</v>
      </c>
      <c r="K62" s="91">
        <v>25</v>
      </c>
      <c r="L62" s="91">
        <v>25</v>
      </c>
      <c r="M62" s="91">
        <v>50</v>
      </c>
      <c r="N62" s="91">
        <v>25</v>
      </c>
      <c r="O62" s="91">
        <v>25</v>
      </c>
      <c r="P62" s="91">
        <v>25</v>
      </c>
      <c r="Q62" s="91">
        <v>25</v>
      </c>
      <c r="R62" s="91">
        <v>25</v>
      </c>
      <c r="S62" s="91">
        <v>25</v>
      </c>
      <c r="T62" s="49">
        <v>0</v>
      </c>
      <c r="U62" s="68">
        <v>40</v>
      </c>
      <c r="V62" s="72">
        <f t="shared" si="10"/>
        <v>0</v>
      </c>
    </row>
    <row r="63" spans="1:22" s="92" customFormat="1" ht="45" x14ac:dyDescent="0.2">
      <c r="A63" s="73">
        <f t="shared" ca="1" si="11"/>
        <v>111214</v>
      </c>
      <c r="B63" s="32" t="s">
        <v>76</v>
      </c>
      <c r="C63" s="46" t="s">
        <v>23</v>
      </c>
      <c r="D63" s="46" t="s">
        <v>23</v>
      </c>
      <c r="E63" s="42" t="s">
        <v>9</v>
      </c>
      <c r="F63" s="43">
        <f t="shared" ca="1" si="9"/>
        <v>40</v>
      </c>
      <c r="G63" s="44"/>
      <c r="H63" s="44">
        <f t="shared" ca="1" si="12"/>
        <v>0</v>
      </c>
      <c r="I63" s="91">
        <v>40</v>
      </c>
      <c r="J63" s="91">
        <v>40</v>
      </c>
      <c r="K63" s="91">
        <v>40</v>
      </c>
      <c r="L63" s="91">
        <v>40</v>
      </c>
      <c r="M63" s="91">
        <v>60</v>
      </c>
      <c r="N63" s="91">
        <v>40</v>
      </c>
      <c r="O63" s="91">
        <v>40</v>
      </c>
      <c r="P63" s="91">
        <v>40</v>
      </c>
      <c r="Q63" s="91">
        <v>40</v>
      </c>
      <c r="R63" s="91">
        <v>40</v>
      </c>
      <c r="S63" s="91">
        <v>40</v>
      </c>
      <c r="T63" s="49">
        <v>0</v>
      </c>
      <c r="U63" s="91">
        <v>40</v>
      </c>
      <c r="V63" s="72">
        <f t="shared" si="10"/>
        <v>0</v>
      </c>
    </row>
    <row r="64" spans="1:22" s="92" customFormat="1" ht="22.5" x14ac:dyDescent="0.2">
      <c r="A64" s="73">
        <f t="shared" ca="1" si="11"/>
        <v>111215</v>
      </c>
      <c r="B64" s="32" t="s">
        <v>134</v>
      </c>
      <c r="C64" s="46" t="s">
        <v>23</v>
      </c>
      <c r="D64" s="46" t="s">
        <v>23</v>
      </c>
      <c r="E64" s="42" t="s">
        <v>9</v>
      </c>
      <c r="F64" s="43">
        <f t="shared" ca="1" si="9"/>
        <v>10</v>
      </c>
      <c r="G64" s="44"/>
      <c r="H64" s="44">
        <f t="shared" ca="1" si="12"/>
        <v>0</v>
      </c>
      <c r="I64" s="91">
        <v>10</v>
      </c>
      <c r="J64" s="91">
        <v>10</v>
      </c>
      <c r="K64" s="91">
        <v>10</v>
      </c>
      <c r="L64" s="91">
        <v>10</v>
      </c>
      <c r="M64" s="91">
        <v>15</v>
      </c>
      <c r="N64" s="91">
        <v>10</v>
      </c>
      <c r="O64" s="91">
        <v>15</v>
      </c>
      <c r="P64" s="91">
        <v>10</v>
      </c>
      <c r="Q64" s="91">
        <v>15</v>
      </c>
      <c r="R64" s="91">
        <v>15</v>
      </c>
      <c r="S64" s="91">
        <v>10</v>
      </c>
      <c r="T64" s="49">
        <v>0</v>
      </c>
      <c r="U64" s="91">
        <v>50</v>
      </c>
      <c r="V64" s="72">
        <f t="shared" si="10"/>
        <v>0</v>
      </c>
    </row>
    <row r="65" spans="1:22" s="92" customFormat="1" ht="45" x14ac:dyDescent="0.2">
      <c r="A65" s="73">
        <f t="shared" ca="1" si="11"/>
        <v>111216</v>
      </c>
      <c r="B65" s="32" t="s">
        <v>77</v>
      </c>
      <c r="C65" s="46" t="s">
        <v>23</v>
      </c>
      <c r="D65" s="46" t="s">
        <v>23</v>
      </c>
      <c r="E65" s="42" t="s">
        <v>8</v>
      </c>
      <c r="F65" s="43">
        <f t="shared" ca="1" si="9"/>
        <v>1</v>
      </c>
      <c r="G65" s="44"/>
      <c r="H65" s="44">
        <f t="shared" ca="1" si="12"/>
        <v>0</v>
      </c>
      <c r="I65" s="91">
        <v>1</v>
      </c>
      <c r="J65" s="91">
        <v>1</v>
      </c>
      <c r="K65" s="91">
        <v>1</v>
      </c>
      <c r="L65" s="91">
        <v>1</v>
      </c>
      <c r="M65" s="91">
        <v>1</v>
      </c>
      <c r="N65" s="91">
        <v>1</v>
      </c>
      <c r="O65" s="91">
        <v>1</v>
      </c>
      <c r="P65" s="91">
        <v>1</v>
      </c>
      <c r="Q65" s="91">
        <v>1</v>
      </c>
      <c r="R65" s="91">
        <v>1</v>
      </c>
      <c r="S65" s="91">
        <v>1</v>
      </c>
      <c r="T65" s="49">
        <v>0</v>
      </c>
      <c r="U65" s="91">
        <v>1</v>
      </c>
      <c r="V65" s="72">
        <f t="shared" si="10"/>
        <v>0</v>
      </c>
    </row>
    <row r="66" spans="1:22" s="92" customFormat="1" ht="22.5" x14ac:dyDescent="0.2">
      <c r="A66" s="73">
        <f t="shared" ca="1" si="11"/>
        <v>111217</v>
      </c>
      <c r="B66" s="32" t="s">
        <v>78</v>
      </c>
      <c r="C66" s="46" t="s">
        <v>23</v>
      </c>
      <c r="D66" s="46" t="s">
        <v>23</v>
      </c>
      <c r="E66" s="42" t="s">
        <v>8</v>
      </c>
      <c r="F66" s="43">
        <f t="shared" ca="1" si="9"/>
        <v>1</v>
      </c>
      <c r="G66" s="44"/>
      <c r="H66" s="44">
        <f t="shared" ca="1" si="12"/>
        <v>0</v>
      </c>
      <c r="I66" s="91">
        <v>1</v>
      </c>
      <c r="J66" s="91">
        <v>1</v>
      </c>
      <c r="K66" s="91">
        <v>1</v>
      </c>
      <c r="L66" s="91">
        <v>1</v>
      </c>
      <c r="M66" s="91">
        <v>1</v>
      </c>
      <c r="N66" s="91">
        <v>1</v>
      </c>
      <c r="O66" s="91">
        <v>1</v>
      </c>
      <c r="P66" s="91">
        <v>1</v>
      </c>
      <c r="Q66" s="91">
        <v>1</v>
      </c>
      <c r="R66" s="91">
        <v>1</v>
      </c>
      <c r="S66" s="91">
        <v>1</v>
      </c>
      <c r="T66" s="49">
        <v>0</v>
      </c>
      <c r="U66" s="91">
        <v>1</v>
      </c>
      <c r="V66" s="72">
        <f t="shared" si="10"/>
        <v>0</v>
      </c>
    </row>
    <row r="67" spans="1:22" s="24" customFormat="1" ht="56.25" x14ac:dyDescent="0.2">
      <c r="A67" s="65">
        <f t="shared" ca="1" si="11"/>
        <v>111218</v>
      </c>
      <c r="B67" s="32" t="s">
        <v>60</v>
      </c>
      <c r="C67" s="46" t="s">
        <v>23</v>
      </c>
      <c r="D67" s="46" t="s">
        <v>23</v>
      </c>
      <c r="E67" s="42" t="s">
        <v>8</v>
      </c>
      <c r="F67" s="43">
        <f t="shared" ca="1" si="9"/>
        <v>2</v>
      </c>
      <c r="G67" s="44"/>
      <c r="H67" s="44">
        <f t="shared" ca="1" si="12"/>
        <v>0</v>
      </c>
      <c r="I67" s="49">
        <v>2</v>
      </c>
      <c r="J67" s="45">
        <v>2</v>
      </c>
      <c r="K67" s="45">
        <v>2</v>
      </c>
      <c r="L67" s="45">
        <v>2</v>
      </c>
      <c r="M67" s="45">
        <v>5</v>
      </c>
      <c r="N67" s="45">
        <v>2</v>
      </c>
      <c r="O67" s="45">
        <v>2</v>
      </c>
      <c r="P67" s="45">
        <v>2</v>
      </c>
      <c r="Q67" s="45">
        <v>2</v>
      </c>
      <c r="R67" s="45">
        <v>2</v>
      </c>
      <c r="S67" s="45">
        <v>2</v>
      </c>
      <c r="T67" s="49">
        <v>0</v>
      </c>
      <c r="U67" s="45">
        <v>2</v>
      </c>
      <c r="V67" s="72">
        <f t="shared" si="10"/>
        <v>0</v>
      </c>
    </row>
    <row r="68" spans="1:22" x14ac:dyDescent="0.2">
      <c r="A68" s="120"/>
      <c r="B68" s="121"/>
      <c r="C68" s="121"/>
      <c r="D68" s="121"/>
      <c r="E68" s="121"/>
      <c r="F68" s="122" t="str">
        <f>"Ukupno "&amp;LOWER(B6)&amp;" - "&amp;LOWER(B49)&amp;":"</f>
        <v>Ukupno sustav video nadzora - instalacije:</v>
      </c>
      <c r="G68" s="160">
        <f ca="1">SUM(H50:H67)</f>
        <v>0</v>
      </c>
      <c r="H68" s="160"/>
      <c r="I68" s="49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72">
        <f t="shared" ca="1" si="10"/>
        <v>0</v>
      </c>
    </row>
    <row r="69" spans="1:22" s="24" customFormat="1" x14ac:dyDescent="0.2">
      <c r="A69" s="65"/>
      <c r="B69" s="29"/>
      <c r="C69" s="28"/>
      <c r="D69" s="28"/>
      <c r="E69" s="28"/>
      <c r="F69" s="28"/>
      <c r="G69" s="33"/>
      <c r="H69" s="64"/>
      <c r="I69" s="49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72"/>
    </row>
    <row r="70" spans="1:22" s="24" customFormat="1" x14ac:dyDescent="0.2">
      <c r="A70" s="34">
        <f t="shared" ref="A70:A78" ca="1" si="13">IF(VALUE(broj_sheet)&lt;10,
IF(OFFSET(A70,-1,0)=".",broj_sheet*10+(COUNTIF(INDIRECT(ADDRESS(1,COLUMN())&amp;":"&amp;ADDRESS(ROW()-1,COLUMN())),"&lt;99"))+1,
IF(OR(LEN(OFFSET(A70,-1,0))=2,AND(LEN(OFFSET(A70,-1,0))=0,LEN(OFFSET(A70,-3,0))=5)),
IF(LEN(OFFSET(A70,-1,0))=2,(OFFSET(A70,-1,0))*10+1,IF(AND(LEN(OFFSET(A70,-1,0))=0,LEN(OFFSET(A70,-3,0))=5),INT(LEFT(OFFSET(A70,-3,0),3))+1,"greška x")),
IF(LEN(OFFSET(A70,-1,0))=3,(OFFSET(A70,-1,0))*100+1,
IF(LEN(OFFSET(A70,-1,0))=5,(OFFSET(A70,-1,0))+1,"greška1")))),
IF(VALUE(broj_sheet)&gt;=10,
IF(OFFSET(A70,-1,0)= ".",broj_sheet*10+(COUNTIF(INDIRECT(ADDRESS(1,COLUMN())&amp;":"&amp;ADDRESS(ROW()-1,COLUMN())),"&lt;999"))+1,
IF(OR(LEN(OFFSET(A70,-1,0))=3,AND(LEN(OFFSET(A70,-1,0))=0,LEN(OFFSET(A70,-3,0))=6)),
IF(LEN(OFFSET(A70,-1,0))=3,(OFFSET(A70,-1,0))*10+1,IF(AND(LEN(OFFSET(A70,-1,0))=0,LEN(OFFSET(A70,-3,0))=6),INT(LEFT(OFFSET(A70,-3,0),4))+1,"greška y")),
IF(LEN(OFFSET(A70,-1,0))=4,(OFFSET(A70,-1,0))*100+1,
IF(LEN(OFFSET(A70,-1,0))=6,(OFFSET(A70,-1,0))+1,"greška2")))),"greška3"))</f>
        <v>1113</v>
      </c>
      <c r="B70" s="29" t="s">
        <v>15</v>
      </c>
      <c r="C70" s="28"/>
      <c r="D70" s="28"/>
      <c r="E70" s="30"/>
      <c r="F70" s="30"/>
      <c r="G70" s="31"/>
      <c r="H70" s="30"/>
      <c r="I70" s="49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72"/>
    </row>
    <row r="71" spans="1:22" s="2" customFormat="1" ht="56.25" x14ac:dyDescent="0.2">
      <c r="A71" s="65">
        <f t="shared" ca="1" si="13"/>
        <v>111301</v>
      </c>
      <c r="B71" s="32" t="s">
        <v>84</v>
      </c>
      <c r="C71" s="46" t="s">
        <v>23</v>
      </c>
      <c r="D71" s="46" t="s">
        <v>23</v>
      </c>
      <c r="E71" s="75" t="s">
        <v>7</v>
      </c>
      <c r="F71" s="43">
        <f t="shared" ref="F71:F78" ca="1" si="14">INDIRECT(ADDRESS(ROW(),COLUMN()+2+broj_sheet))</f>
        <v>10</v>
      </c>
      <c r="G71" s="44"/>
      <c r="H71" s="76">
        <f t="shared" ref="H71:H74" ca="1" si="15">G71*F71</f>
        <v>0</v>
      </c>
      <c r="I71" s="49">
        <v>10</v>
      </c>
      <c r="J71" s="45">
        <v>6</v>
      </c>
      <c r="K71" s="45">
        <v>11</v>
      </c>
      <c r="L71" s="45">
        <v>11</v>
      </c>
      <c r="M71" s="45">
        <v>21</v>
      </c>
      <c r="N71" s="45">
        <v>11</v>
      </c>
      <c r="O71" s="45">
        <v>10</v>
      </c>
      <c r="P71" s="45">
        <v>11</v>
      </c>
      <c r="Q71" s="45">
        <v>7</v>
      </c>
      <c r="R71" s="45">
        <v>9</v>
      </c>
      <c r="S71" s="45">
        <v>10</v>
      </c>
      <c r="T71" s="49">
        <v>0</v>
      </c>
      <c r="U71" s="45">
        <v>17</v>
      </c>
      <c r="V71" s="72">
        <f t="shared" ref="V71:V79" si="16">SUM(I71:U71)*G71</f>
        <v>0</v>
      </c>
    </row>
    <row r="72" spans="1:22" s="2" customFormat="1" ht="45" x14ac:dyDescent="0.2">
      <c r="A72" s="65">
        <f t="shared" ca="1" si="13"/>
        <v>111302</v>
      </c>
      <c r="B72" s="52" t="s">
        <v>96</v>
      </c>
      <c r="C72" s="46" t="s">
        <v>23</v>
      </c>
      <c r="D72" s="46" t="s">
        <v>23</v>
      </c>
      <c r="E72" s="75" t="s">
        <v>8</v>
      </c>
      <c r="F72" s="43">
        <f t="shared" ca="1" si="14"/>
        <v>1</v>
      </c>
      <c r="G72" s="44"/>
      <c r="H72" s="76">
        <f t="shared" ca="1" si="15"/>
        <v>0</v>
      </c>
      <c r="I72" s="49">
        <v>1</v>
      </c>
      <c r="J72" s="49">
        <v>1</v>
      </c>
      <c r="K72" s="49">
        <v>1</v>
      </c>
      <c r="L72" s="49">
        <v>1</v>
      </c>
      <c r="M72" s="49">
        <v>2</v>
      </c>
      <c r="N72" s="49">
        <v>1</v>
      </c>
      <c r="O72" s="49">
        <v>1</v>
      </c>
      <c r="P72" s="49">
        <v>1</v>
      </c>
      <c r="Q72" s="49">
        <v>1</v>
      </c>
      <c r="R72" s="49">
        <v>1</v>
      </c>
      <c r="S72" s="49">
        <v>1</v>
      </c>
      <c r="T72" s="49">
        <v>0</v>
      </c>
      <c r="U72" s="49">
        <v>0</v>
      </c>
      <c r="V72" s="72">
        <f t="shared" si="16"/>
        <v>0</v>
      </c>
    </row>
    <row r="73" spans="1:22" s="2" customFormat="1" ht="33.75" x14ac:dyDescent="0.2">
      <c r="A73" s="65">
        <f t="shared" ca="1" si="13"/>
        <v>111303</v>
      </c>
      <c r="B73" s="52" t="s">
        <v>81</v>
      </c>
      <c r="C73" s="46" t="s">
        <v>23</v>
      </c>
      <c r="D73" s="46" t="s">
        <v>23</v>
      </c>
      <c r="E73" s="75" t="s">
        <v>8</v>
      </c>
      <c r="F73" s="43">
        <f t="shared" ca="1" si="14"/>
        <v>1</v>
      </c>
      <c r="G73" s="44"/>
      <c r="H73" s="76">
        <f t="shared" ca="1" si="15"/>
        <v>0</v>
      </c>
      <c r="I73" s="49">
        <v>1</v>
      </c>
      <c r="J73" s="49">
        <v>1</v>
      </c>
      <c r="K73" s="49">
        <v>1</v>
      </c>
      <c r="L73" s="49">
        <v>1</v>
      </c>
      <c r="M73" s="49">
        <v>1</v>
      </c>
      <c r="N73" s="49">
        <v>1</v>
      </c>
      <c r="O73" s="49">
        <v>1</v>
      </c>
      <c r="P73" s="49">
        <v>1</v>
      </c>
      <c r="Q73" s="49">
        <v>1</v>
      </c>
      <c r="R73" s="49">
        <v>1</v>
      </c>
      <c r="S73" s="49">
        <v>1</v>
      </c>
      <c r="T73" s="49">
        <v>0</v>
      </c>
      <c r="U73" s="49">
        <v>0</v>
      </c>
      <c r="V73" s="72">
        <f t="shared" si="16"/>
        <v>0</v>
      </c>
    </row>
    <row r="74" spans="1:22" s="2" customFormat="1" ht="22.5" x14ac:dyDescent="0.2">
      <c r="A74" s="65">
        <f t="shared" ca="1" si="13"/>
        <v>111304</v>
      </c>
      <c r="B74" s="52" t="s">
        <v>80</v>
      </c>
      <c r="C74" s="46" t="s">
        <v>23</v>
      </c>
      <c r="D74" s="46" t="s">
        <v>23</v>
      </c>
      <c r="E74" s="75" t="s">
        <v>8</v>
      </c>
      <c r="F74" s="43">
        <f t="shared" ca="1" si="14"/>
        <v>1</v>
      </c>
      <c r="G74" s="44"/>
      <c r="H74" s="76">
        <f t="shared" ca="1" si="15"/>
        <v>0</v>
      </c>
      <c r="I74" s="49">
        <v>1</v>
      </c>
      <c r="J74" s="49">
        <v>1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49">
        <v>1</v>
      </c>
      <c r="Q74" s="49">
        <v>1</v>
      </c>
      <c r="R74" s="49">
        <v>1</v>
      </c>
      <c r="S74" s="49">
        <v>1</v>
      </c>
      <c r="T74" s="49">
        <v>0</v>
      </c>
      <c r="U74" s="49">
        <v>0</v>
      </c>
      <c r="V74" s="72">
        <f t="shared" si="16"/>
        <v>0</v>
      </c>
    </row>
    <row r="75" spans="1:22" ht="45" x14ac:dyDescent="0.2">
      <c r="A75" s="65">
        <f t="shared" ca="1" si="13"/>
        <v>111305</v>
      </c>
      <c r="B75" s="32" t="s">
        <v>79</v>
      </c>
      <c r="C75" s="46" t="s">
        <v>23</v>
      </c>
      <c r="D75" s="46" t="s">
        <v>23</v>
      </c>
      <c r="E75" s="75" t="s">
        <v>8</v>
      </c>
      <c r="F75" s="43">
        <f t="shared" ca="1" si="14"/>
        <v>1</v>
      </c>
      <c r="G75" s="44"/>
      <c r="H75" s="77">
        <f ca="1">F75*G75</f>
        <v>0</v>
      </c>
      <c r="I75" s="49">
        <v>1</v>
      </c>
      <c r="J75" s="45">
        <v>1</v>
      </c>
      <c r="K75" s="49">
        <v>1</v>
      </c>
      <c r="L75" s="49">
        <v>1</v>
      </c>
      <c r="M75" s="49">
        <v>1</v>
      </c>
      <c r="N75" s="49">
        <v>1</v>
      </c>
      <c r="O75" s="49">
        <v>1</v>
      </c>
      <c r="P75" s="49">
        <v>1</v>
      </c>
      <c r="Q75" s="49">
        <v>1</v>
      </c>
      <c r="R75" s="49">
        <v>1</v>
      </c>
      <c r="S75" s="49">
        <v>1</v>
      </c>
      <c r="T75" s="49">
        <v>0</v>
      </c>
      <c r="U75" s="49">
        <v>1</v>
      </c>
      <c r="V75" s="72">
        <f t="shared" si="16"/>
        <v>0</v>
      </c>
    </row>
    <row r="76" spans="1:22" ht="56.25" x14ac:dyDescent="0.2">
      <c r="A76" s="65">
        <f t="shared" ca="1" si="13"/>
        <v>111306</v>
      </c>
      <c r="B76" s="32" t="s">
        <v>97</v>
      </c>
      <c r="C76" s="46" t="s">
        <v>23</v>
      </c>
      <c r="D76" s="46" t="s">
        <v>23</v>
      </c>
      <c r="E76" s="75" t="s">
        <v>7</v>
      </c>
      <c r="F76" s="43">
        <f t="shared" ca="1" si="14"/>
        <v>1</v>
      </c>
      <c r="G76" s="44"/>
      <c r="H76" s="77">
        <f ca="1">F76*G76</f>
        <v>0</v>
      </c>
      <c r="I76" s="49">
        <v>1</v>
      </c>
      <c r="J76" s="45">
        <v>1</v>
      </c>
      <c r="K76" s="49">
        <v>1</v>
      </c>
      <c r="L76" s="49">
        <v>1</v>
      </c>
      <c r="M76" s="49">
        <v>2</v>
      </c>
      <c r="N76" s="49">
        <v>1</v>
      </c>
      <c r="O76" s="49">
        <v>1</v>
      </c>
      <c r="P76" s="49">
        <v>1</v>
      </c>
      <c r="Q76" s="49">
        <v>1</v>
      </c>
      <c r="R76" s="49">
        <v>1</v>
      </c>
      <c r="S76" s="49">
        <v>1</v>
      </c>
      <c r="T76" s="49">
        <v>0</v>
      </c>
      <c r="U76" s="49">
        <v>0</v>
      </c>
      <c r="V76" s="72">
        <f t="shared" si="16"/>
        <v>0</v>
      </c>
    </row>
    <row r="77" spans="1:22" ht="56.25" x14ac:dyDescent="0.2">
      <c r="A77" s="65">
        <f t="shared" ca="1" si="13"/>
        <v>111307</v>
      </c>
      <c r="B77" s="32" t="s">
        <v>61</v>
      </c>
      <c r="C77" s="46" t="s">
        <v>23</v>
      </c>
      <c r="D77" s="46" t="s">
        <v>23</v>
      </c>
      <c r="E77" s="75" t="s">
        <v>8</v>
      </c>
      <c r="F77" s="43">
        <f t="shared" ca="1" si="14"/>
        <v>1</v>
      </c>
      <c r="G77" s="44"/>
      <c r="H77" s="77">
        <f ca="1">F77*G77</f>
        <v>0</v>
      </c>
      <c r="I77" s="49">
        <v>1</v>
      </c>
      <c r="J77" s="45">
        <v>1</v>
      </c>
      <c r="K77" s="49">
        <v>1</v>
      </c>
      <c r="L77" s="49">
        <v>1</v>
      </c>
      <c r="M77" s="49">
        <v>2</v>
      </c>
      <c r="N77" s="49">
        <v>1</v>
      </c>
      <c r="O77" s="49">
        <v>1</v>
      </c>
      <c r="P77" s="49">
        <v>1</v>
      </c>
      <c r="Q77" s="49">
        <v>1</v>
      </c>
      <c r="R77" s="49">
        <v>1</v>
      </c>
      <c r="S77" s="49">
        <v>1</v>
      </c>
      <c r="T77" s="49">
        <v>0</v>
      </c>
      <c r="U77" s="49">
        <v>1</v>
      </c>
      <c r="V77" s="72">
        <f t="shared" si="16"/>
        <v>0</v>
      </c>
    </row>
    <row r="78" spans="1:22" s="2" customFormat="1" ht="202.5" x14ac:dyDescent="0.2">
      <c r="A78" s="65">
        <f t="shared" ca="1" si="13"/>
        <v>111308</v>
      </c>
      <c r="B78" s="52" t="s">
        <v>83</v>
      </c>
      <c r="C78" s="46" t="s">
        <v>23</v>
      </c>
      <c r="D78" s="46" t="s">
        <v>23</v>
      </c>
      <c r="E78" s="75" t="s">
        <v>8</v>
      </c>
      <c r="F78" s="43">
        <f t="shared" ca="1" si="14"/>
        <v>1</v>
      </c>
      <c r="G78" s="44"/>
      <c r="H78" s="76">
        <f t="shared" ref="H78" ca="1" si="17">G78*F78</f>
        <v>0</v>
      </c>
      <c r="I78" s="49">
        <v>1</v>
      </c>
      <c r="J78" s="49">
        <v>1</v>
      </c>
      <c r="K78" s="49">
        <v>1</v>
      </c>
      <c r="L78" s="49">
        <v>1</v>
      </c>
      <c r="M78" s="49">
        <v>1</v>
      </c>
      <c r="N78" s="49">
        <v>1</v>
      </c>
      <c r="O78" s="49">
        <v>1</v>
      </c>
      <c r="P78" s="49">
        <v>1</v>
      </c>
      <c r="Q78" s="49">
        <v>1</v>
      </c>
      <c r="R78" s="49">
        <v>1</v>
      </c>
      <c r="S78" s="49">
        <v>1</v>
      </c>
      <c r="T78" s="49">
        <v>0</v>
      </c>
      <c r="U78" s="49">
        <v>1</v>
      </c>
      <c r="V78" s="72">
        <f t="shared" si="16"/>
        <v>0</v>
      </c>
    </row>
    <row r="79" spans="1:22" x14ac:dyDescent="0.2">
      <c r="A79" s="120"/>
      <c r="B79" s="121"/>
      <c r="C79" s="121"/>
      <c r="D79" s="121"/>
      <c r="E79" s="121"/>
      <c r="F79" s="122" t="str">
        <f>"Ukupno "&amp;LOWER(B6)&amp;" - "&amp;LOWER(B70)&amp;":"</f>
        <v>Ukupno sustav video nadzora - usluga:</v>
      </c>
      <c r="G79" s="160">
        <f ca="1">SUM(H71:H78)</f>
        <v>0</v>
      </c>
      <c r="H79" s="160"/>
      <c r="I79" s="49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72">
        <f t="shared" ca="1" si="16"/>
        <v>0</v>
      </c>
    </row>
    <row r="80" spans="1:22" s="24" customFormat="1" x14ac:dyDescent="0.2">
      <c r="A80" s="65" t="s">
        <v>36</v>
      </c>
      <c r="B80" s="29"/>
      <c r="C80" s="28"/>
      <c r="D80" s="28"/>
      <c r="E80" s="28"/>
      <c r="F80" s="28"/>
      <c r="G80" s="33"/>
      <c r="H80" s="64"/>
      <c r="I80" s="49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72"/>
    </row>
    <row r="81" spans="1:22" s="1" customFormat="1" x14ac:dyDescent="0.2">
      <c r="A81" s="34">
        <f t="shared" ref="A81:A105" ca="1" si="18">IF(VALUE(broj_sheet)&lt;10,
IF(OFFSET(A81,-1,0)=".",broj_sheet*10+(COUNTIF(INDIRECT(ADDRESS(1,COLUMN())&amp;":"&amp;ADDRESS(ROW()-1,COLUMN())),"&lt;99"))+1,
IF(OR(LEN(OFFSET(A81,-1,0))=2,AND(LEN(OFFSET(A81,-1,0))=0,LEN(OFFSET(A81,-3,0))=5)),
IF(LEN(OFFSET(A81,-1,0))=2,(OFFSET(A81,-1,0))*10+1,IF(AND(LEN(OFFSET(A81,-1,0))=0,LEN(OFFSET(A81,-3,0))=5),INT(LEFT(OFFSET(A81,-3,0),3))+1,"greška x")),
IF(LEN(OFFSET(A81,-1,0))=3,(OFFSET(A81,-1,0))*100+1,
IF(LEN(OFFSET(A81,-1,0))=5,(OFFSET(A81,-1,0))+1,"greška1")))),
IF(VALUE(broj_sheet)&gt;=10,
IF(OFFSET(A81,-1,0)= ".",broj_sheet*10+(COUNTIF(INDIRECT(ADDRESS(1,COLUMN())&amp;":"&amp;ADDRESS(ROW()-1,COLUMN())),"&lt;999"))+1,
IF(OR(LEN(OFFSET(A81,-1,0))=3,AND(LEN(OFFSET(A81,-1,0))=0,LEN(OFFSET(A81,-3,0))=6)),
IF(LEN(OFFSET(A81,-1,0))=3,(OFFSET(A81,-1,0))*10+1,IF(AND(LEN(OFFSET(A81,-1,0))=0,LEN(OFFSET(A81,-3,0))=6),INT(LEFT(OFFSET(A81,-3,0),4))+1,"greška y")),
IF(LEN(OFFSET(A81,-1,0))=4,(OFFSET(A81,-1,0))*100+1,
IF(LEN(OFFSET(A81,-1,0))=6,(OFFSET(A81,-1,0))+1,"greška2")))),"greška3"))</f>
        <v>112</v>
      </c>
      <c r="B81" s="53" t="s">
        <v>11</v>
      </c>
      <c r="C81" s="39"/>
      <c r="D81" s="39"/>
      <c r="E81" s="54"/>
      <c r="F81" s="55"/>
      <c r="G81" s="56"/>
      <c r="H81" s="56"/>
      <c r="I81" s="49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72"/>
    </row>
    <row r="82" spans="1:22" s="1" customFormat="1" x14ac:dyDescent="0.2">
      <c r="A82" s="34">
        <f t="shared" ca="1" si="18"/>
        <v>1121</v>
      </c>
      <c r="B82" s="53" t="s">
        <v>6</v>
      </c>
      <c r="C82" s="39"/>
      <c r="D82" s="39"/>
      <c r="E82" s="54"/>
      <c r="F82" s="55"/>
      <c r="G82" s="56"/>
      <c r="H82" s="56"/>
      <c r="I82" s="49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72"/>
    </row>
    <row r="83" spans="1:22" s="7" customFormat="1" ht="168.75" x14ac:dyDescent="0.2">
      <c r="A83" s="65">
        <f t="shared" ca="1" si="18"/>
        <v>112101</v>
      </c>
      <c r="B83" s="32" t="s">
        <v>166</v>
      </c>
      <c r="C83" s="84"/>
      <c r="D83" s="84"/>
      <c r="E83" s="75" t="s">
        <v>7</v>
      </c>
      <c r="F83" s="43">
        <f t="shared" ref="F83:F105" ca="1" si="19">INDIRECT(ADDRESS(ROW(),COLUMN()+2+broj_sheet))</f>
        <v>1</v>
      </c>
      <c r="G83" s="44"/>
      <c r="H83" s="77">
        <f t="shared" ref="H83:H86" ca="1" si="20">G83*F83</f>
        <v>0</v>
      </c>
      <c r="I83" s="49">
        <v>1</v>
      </c>
      <c r="J83" s="49">
        <v>1</v>
      </c>
      <c r="K83" s="49">
        <v>1</v>
      </c>
      <c r="L83" s="49">
        <v>1</v>
      </c>
      <c r="M83" s="49">
        <v>0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9">
        <v>0</v>
      </c>
      <c r="V83" s="72">
        <f t="shared" ref="V83:V106" si="21">SUM(I83:U83)*G83</f>
        <v>0</v>
      </c>
    </row>
    <row r="84" spans="1:22" s="7" customFormat="1" ht="78.75" x14ac:dyDescent="0.2">
      <c r="A84" s="65">
        <f t="shared" ca="1" si="18"/>
        <v>112102</v>
      </c>
      <c r="B84" s="32" t="s">
        <v>156</v>
      </c>
      <c r="C84" s="84"/>
      <c r="D84" s="84"/>
      <c r="E84" s="75" t="s">
        <v>7</v>
      </c>
      <c r="F84" s="43">
        <f t="shared" ca="1" si="19"/>
        <v>1</v>
      </c>
      <c r="G84" s="44"/>
      <c r="H84" s="77">
        <f t="shared" ca="1" si="20"/>
        <v>0</v>
      </c>
      <c r="I84" s="49">
        <v>1</v>
      </c>
      <c r="J84" s="49">
        <v>1</v>
      </c>
      <c r="K84" s="49">
        <v>1</v>
      </c>
      <c r="L84" s="49">
        <v>1</v>
      </c>
      <c r="M84" s="49">
        <v>2</v>
      </c>
      <c r="N84" s="49">
        <v>1</v>
      </c>
      <c r="O84" s="49">
        <v>0</v>
      </c>
      <c r="P84" s="49">
        <v>1</v>
      </c>
      <c r="Q84" s="49">
        <v>0</v>
      </c>
      <c r="R84" s="49">
        <v>1</v>
      </c>
      <c r="S84" s="49">
        <v>1</v>
      </c>
      <c r="T84" s="49">
        <v>0</v>
      </c>
      <c r="U84" s="49">
        <v>0</v>
      </c>
      <c r="V84" s="72">
        <f t="shared" si="21"/>
        <v>0</v>
      </c>
    </row>
    <row r="85" spans="1:22" s="7" customFormat="1" ht="45" x14ac:dyDescent="0.2">
      <c r="A85" s="65">
        <f t="shared" ca="1" si="18"/>
        <v>112103</v>
      </c>
      <c r="B85" s="32" t="s">
        <v>145</v>
      </c>
      <c r="C85" s="84"/>
      <c r="D85" s="84"/>
      <c r="E85" s="75" t="s">
        <v>7</v>
      </c>
      <c r="F85" s="43">
        <f t="shared" ca="1" si="19"/>
        <v>3</v>
      </c>
      <c r="G85" s="44"/>
      <c r="H85" s="77">
        <f t="shared" ca="1" si="20"/>
        <v>0</v>
      </c>
      <c r="I85" s="49">
        <v>3</v>
      </c>
      <c r="J85" s="49">
        <v>3</v>
      </c>
      <c r="K85" s="49">
        <v>3</v>
      </c>
      <c r="L85" s="49">
        <v>3</v>
      </c>
      <c r="M85" s="49">
        <v>11</v>
      </c>
      <c r="N85" s="49">
        <v>3</v>
      </c>
      <c r="O85" s="49">
        <v>3</v>
      </c>
      <c r="P85" s="49">
        <v>3</v>
      </c>
      <c r="Q85" s="49">
        <v>2</v>
      </c>
      <c r="R85" s="49">
        <v>4</v>
      </c>
      <c r="S85" s="49">
        <v>3</v>
      </c>
      <c r="T85" s="49">
        <v>4</v>
      </c>
      <c r="U85" s="49">
        <v>0</v>
      </c>
      <c r="V85" s="72">
        <f t="shared" si="21"/>
        <v>0</v>
      </c>
    </row>
    <row r="86" spans="1:22" s="7" customFormat="1" ht="56.25" x14ac:dyDescent="0.2">
      <c r="A86" s="73">
        <f t="shared" ca="1" si="18"/>
        <v>112104</v>
      </c>
      <c r="B86" s="62" t="s">
        <v>62</v>
      </c>
      <c r="C86" s="78"/>
      <c r="D86" s="78"/>
      <c r="E86" s="79" t="s">
        <v>7</v>
      </c>
      <c r="F86" s="43">
        <f t="shared" ca="1" si="19"/>
        <v>1</v>
      </c>
      <c r="G86" s="80"/>
      <c r="H86" s="80">
        <f t="shared" ca="1" si="20"/>
        <v>0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0</v>
      </c>
      <c r="U86" s="49">
        <v>0</v>
      </c>
      <c r="V86" s="72">
        <f t="shared" si="21"/>
        <v>0</v>
      </c>
    </row>
    <row r="87" spans="1:22" s="2" customFormat="1" ht="67.5" x14ac:dyDescent="0.2">
      <c r="A87" s="65">
        <f t="shared" ca="1" si="18"/>
        <v>112105</v>
      </c>
      <c r="B87" s="62" t="s">
        <v>143</v>
      </c>
      <c r="C87" s="84"/>
      <c r="D87" s="84"/>
      <c r="E87" s="75" t="s">
        <v>7</v>
      </c>
      <c r="F87" s="43">
        <v>12</v>
      </c>
      <c r="G87" s="44"/>
      <c r="H87" s="76">
        <f>F87*G87</f>
        <v>0</v>
      </c>
      <c r="I87" s="49">
        <v>13</v>
      </c>
      <c r="J87" s="45">
        <v>13</v>
      </c>
      <c r="K87" s="45">
        <v>12</v>
      </c>
      <c r="L87" s="45">
        <v>12</v>
      </c>
      <c r="M87" s="45">
        <v>36</v>
      </c>
      <c r="N87" s="45">
        <v>13</v>
      </c>
      <c r="O87" s="45">
        <v>12</v>
      </c>
      <c r="P87" s="45">
        <v>15</v>
      </c>
      <c r="Q87" s="45">
        <v>9</v>
      </c>
      <c r="R87" s="45">
        <v>13</v>
      </c>
      <c r="S87" s="45">
        <v>13</v>
      </c>
      <c r="T87" s="45">
        <v>10</v>
      </c>
      <c r="U87" s="45">
        <v>0</v>
      </c>
      <c r="V87" s="72">
        <f t="shared" si="21"/>
        <v>0</v>
      </c>
    </row>
    <row r="88" spans="1:22" s="2" customFormat="1" ht="67.5" x14ac:dyDescent="0.2">
      <c r="A88" s="65">
        <f t="shared" ca="1" si="18"/>
        <v>112106</v>
      </c>
      <c r="B88" s="62" t="s">
        <v>144</v>
      </c>
      <c r="C88" s="84"/>
      <c r="D88" s="84"/>
      <c r="E88" s="75" t="s">
        <v>7</v>
      </c>
      <c r="F88" s="43">
        <v>1</v>
      </c>
      <c r="G88" s="44"/>
      <c r="H88" s="76">
        <f>F88*G88</f>
        <v>0</v>
      </c>
      <c r="I88" s="49">
        <v>0</v>
      </c>
      <c r="J88" s="45">
        <v>2</v>
      </c>
      <c r="K88" s="45">
        <v>2</v>
      </c>
      <c r="L88" s="45">
        <v>1</v>
      </c>
      <c r="M88" s="45">
        <v>0</v>
      </c>
      <c r="N88" s="45">
        <v>13</v>
      </c>
      <c r="O88" s="45">
        <v>1</v>
      </c>
      <c r="P88" s="45">
        <v>1</v>
      </c>
      <c r="Q88" s="45">
        <v>0</v>
      </c>
      <c r="R88" s="45">
        <v>2</v>
      </c>
      <c r="S88" s="45">
        <v>0</v>
      </c>
      <c r="T88" s="45">
        <v>10</v>
      </c>
      <c r="U88" s="45">
        <v>0</v>
      </c>
      <c r="V88" s="72">
        <f t="shared" si="21"/>
        <v>0</v>
      </c>
    </row>
    <row r="89" spans="1:22" s="2" customFormat="1" ht="112.5" x14ac:dyDescent="0.2">
      <c r="A89" s="65">
        <f t="shared" ca="1" si="18"/>
        <v>112107</v>
      </c>
      <c r="B89" s="32" t="s">
        <v>130</v>
      </c>
      <c r="C89" s="84"/>
      <c r="D89" s="84"/>
      <c r="E89" s="75" t="s">
        <v>7</v>
      </c>
      <c r="F89" s="43">
        <f t="shared" ca="1" si="19"/>
        <v>15</v>
      </c>
      <c r="G89" s="44"/>
      <c r="H89" s="76">
        <f ca="1">F89*G89</f>
        <v>0</v>
      </c>
      <c r="I89" s="49">
        <v>15</v>
      </c>
      <c r="J89" s="49">
        <v>13</v>
      </c>
      <c r="K89" s="49">
        <v>13</v>
      </c>
      <c r="L89" s="49">
        <v>15</v>
      </c>
      <c r="M89" s="49">
        <v>50</v>
      </c>
      <c r="N89" s="49">
        <v>15</v>
      </c>
      <c r="O89" s="49">
        <v>11</v>
      </c>
      <c r="P89" s="49">
        <v>15</v>
      </c>
      <c r="Q89" s="49">
        <v>9</v>
      </c>
      <c r="R89" s="49">
        <v>17</v>
      </c>
      <c r="S89" s="49">
        <v>15</v>
      </c>
      <c r="T89" s="49">
        <v>20</v>
      </c>
      <c r="U89" s="49">
        <v>0</v>
      </c>
      <c r="V89" s="72">
        <f t="shared" si="21"/>
        <v>0</v>
      </c>
    </row>
    <row r="90" spans="1:22" s="7" customFormat="1" ht="135" x14ac:dyDescent="0.2">
      <c r="A90" s="65">
        <f t="shared" ca="1" si="18"/>
        <v>112108</v>
      </c>
      <c r="B90" s="32" t="s">
        <v>115</v>
      </c>
      <c r="C90" s="84"/>
      <c r="D90" s="84"/>
      <c r="E90" s="75" t="s">
        <v>7</v>
      </c>
      <c r="F90" s="43">
        <f t="shared" ca="1" si="19"/>
        <v>1</v>
      </c>
      <c r="G90" s="44"/>
      <c r="H90" s="77">
        <f ca="1">G90*F90</f>
        <v>0</v>
      </c>
      <c r="I90" s="49">
        <v>1</v>
      </c>
      <c r="J90" s="49">
        <v>1</v>
      </c>
      <c r="K90" s="49">
        <v>1</v>
      </c>
      <c r="L90" s="49">
        <v>1</v>
      </c>
      <c r="M90" s="49">
        <v>1</v>
      </c>
      <c r="N90" s="49">
        <v>1</v>
      </c>
      <c r="O90" s="49">
        <v>1</v>
      </c>
      <c r="P90" s="49">
        <v>1</v>
      </c>
      <c r="Q90" s="49">
        <v>1</v>
      </c>
      <c r="R90" s="49">
        <v>1</v>
      </c>
      <c r="S90" s="49">
        <v>1</v>
      </c>
      <c r="T90" s="49">
        <v>1</v>
      </c>
      <c r="U90" s="49">
        <v>0</v>
      </c>
      <c r="V90" s="72">
        <f t="shared" si="21"/>
        <v>0</v>
      </c>
    </row>
    <row r="91" spans="1:22" s="2" customFormat="1" ht="67.5" x14ac:dyDescent="0.2">
      <c r="A91" s="65">
        <f t="shared" ca="1" si="18"/>
        <v>112109</v>
      </c>
      <c r="B91" s="32" t="s">
        <v>116</v>
      </c>
      <c r="C91" s="84"/>
      <c r="D91" s="84"/>
      <c r="E91" s="75" t="s">
        <v>7</v>
      </c>
      <c r="F91" s="43">
        <f t="shared" ca="1" si="19"/>
        <v>1</v>
      </c>
      <c r="G91" s="44"/>
      <c r="H91" s="76">
        <f t="shared" ref="H91:H105" ca="1" si="22">F91*G91</f>
        <v>0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N91" s="49">
        <v>1</v>
      </c>
      <c r="O91" s="49">
        <v>1</v>
      </c>
      <c r="P91" s="49">
        <v>1</v>
      </c>
      <c r="Q91" s="49">
        <v>1</v>
      </c>
      <c r="R91" s="49">
        <v>1</v>
      </c>
      <c r="S91" s="49">
        <v>1</v>
      </c>
      <c r="T91" s="49">
        <v>0</v>
      </c>
      <c r="U91" s="49">
        <v>1</v>
      </c>
      <c r="V91" s="72">
        <f t="shared" si="21"/>
        <v>0</v>
      </c>
    </row>
    <row r="92" spans="1:22" s="2" customFormat="1" ht="90" x14ac:dyDescent="0.2">
      <c r="A92" s="65">
        <f t="shared" ca="1" si="18"/>
        <v>112110</v>
      </c>
      <c r="B92" s="32" t="s">
        <v>117</v>
      </c>
      <c r="C92" s="84"/>
      <c r="D92" s="84"/>
      <c r="E92" s="75" t="s">
        <v>7</v>
      </c>
      <c r="F92" s="43">
        <f t="shared" ca="1" si="19"/>
        <v>1</v>
      </c>
      <c r="G92" s="44"/>
      <c r="H92" s="76">
        <f t="shared" ca="1" si="22"/>
        <v>0</v>
      </c>
      <c r="I92" s="49">
        <v>1</v>
      </c>
      <c r="J92" s="49">
        <v>1</v>
      </c>
      <c r="K92" s="49">
        <v>1</v>
      </c>
      <c r="L92" s="49">
        <v>1</v>
      </c>
      <c r="M92" s="49">
        <v>1</v>
      </c>
      <c r="N92" s="49">
        <v>1</v>
      </c>
      <c r="O92" s="49">
        <v>1</v>
      </c>
      <c r="P92" s="49">
        <v>1</v>
      </c>
      <c r="Q92" s="49">
        <v>1</v>
      </c>
      <c r="R92" s="49">
        <v>1</v>
      </c>
      <c r="S92" s="49">
        <v>1</v>
      </c>
      <c r="T92" s="49">
        <v>0</v>
      </c>
      <c r="U92" s="49">
        <v>1</v>
      </c>
      <c r="V92" s="72">
        <f t="shared" si="21"/>
        <v>0</v>
      </c>
    </row>
    <row r="93" spans="1:22" s="2" customFormat="1" ht="101.25" x14ac:dyDescent="0.2">
      <c r="A93" s="65">
        <f t="shared" ca="1" si="18"/>
        <v>112111</v>
      </c>
      <c r="B93" s="32" t="s">
        <v>119</v>
      </c>
      <c r="C93" s="85"/>
      <c r="D93" s="85"/>
      <c r="E93" s="41" t="s">
        <v>7</v>
      </c>
      <c r="F93" s="43">
        <f t="shared" ca="1" si="19"/>
        <v>1</v>
      </c>
      <c r="G93" s="44"/>
      <c r="H93" s="44">
        <f t="shared" ca="1" si="22"/>
        <v>0</v>
      </c>
      <c r="I93" s="49">
        <v>1</v>
      </c>
      <c r="J93" s="49">
        <v>1</v>
      </c>
      <c r="K93" s="49">
        <v>1</v>
      </c>
      <c r="L93" s="49">
        <v>1</v>
      </c>
      <c r="M93" s="49">
        <v>2</v>
      </c>
      <c r="N93" s="49">
        <v>1</v>
      </c>
      <c r="O93" s="49">
        <v>1</v>
      </c>
      <c r="P93" s="49">
        <v>1</v>
      </c>
      <c r="Q93" s="49">
        <v>1</v>
      </c>
      <c r="R93" s="49">
        <v>1</v>
      </c>
      <c r="S93" s="49">
        <v>1</v>
      </c>
      <c r="T93" s="49">
        <v>0</v>
      </c>
      <c r="U93" s="49">
        <v>0</v>
      </c>
      <c r="V93" s="72">
        <f t="shared" si="21"/>
        <v>0</v>
      </c>
    </row>
    <row r="94" spans="1:22" s="2" customFormat="1" ht="78.75" x14ac:dyDescent="0.2">
      <c r="A94" s="65">
        <f t="shared" ca="1" si="18"/>
        <v>112112</v>
      </c>
      <c r="B94" s="32" t="s">
        <v>120</v>
      </c>
      <c r="C94" s="84"/>
      <c r="D94" s="84"/>
      <c r="E94" s="75" t="s">
        <v>7</v>
      </c>
      <c r="F94" s="43">
        <f t="shared" ca="1" si="19"/>
        <v>1</v>
      </c>
      <c r="G94" s="44"/>
      <c r="H94" s="76">
        <f t="shared" ca="1" si="22"/>
        <v>0</v>
      </c>
      <c r="I94" s="49">
        <v>1</v>
      </c>
      <c r="J94" s="49">
        <v>1</v>
      </c>
      <c r="K94" s="49">
        <v>1</v>
      </c>
      <c r="L94" s="49">
        <v>1</v>
      </c>
      <c r="M94" s="49">
        <v>1</v>
      </c>
      <c r="N94" s="49">
        <v>1</v>
      </c>
      <c r="O94" s="49">
        <v>1</v>
      </c>
      <c r="P94" s="49">
        <v>1</v>
      </c>
      <c r="Q94" s="49">
        <v>1</v>
      </c>
      <c r="R94" s="49">
        <v>1</v>
      </c>
      <c r="S94" s="49">
        <v>1</v>
      </c>
      <c r="T94" s="49">
        <v>0</v>
      </c>
      <c r="U94" s="45">
        <v>0</v>
      </c>
      <c r="V94" s="72">
        <f t="shared" si="21"/>
        <v>0</v>
      </c>
    </row>
    <row r="95" spans="1:22" s="2" customFormat="1" ht="56.25" x14ac:dyDescent="0.2">
      <c r="A95" s="65">
        <f t="shared" ca="1" si="18"/>
        <v>112113</v>
      </c>
      <c r="B95" s="32" t="s">
        <v>121</v>
      </c>
      <c r="C95" s="84"/>
      <c r="D95" s="84"/>
      <c r="E95" s="75" t="s">
        <v>7</v>
      </c>
      <c r="F95" s="43">
        <f t="shared" ca="1" si="19"/>
        <v>1</v>
      </c>
      <c r="G95" s="44"/>
      <c r="H95" s="76">
        <f t="shared" ca="1" si="22"/>
        <v>0</v>
      </c>
      <c r="I95" s="49">
        <v>1</v>
      </c>
      <c r="J95" s="49">
        <v>1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49">
        <v>1</v>
      </c>
      <c r="Q95" s="49">
        <v>1</v>
      </c>
      <c r="R95" s="49">
        <v>1</v>
      </c>
      <c r="S95" s="49">
        <v>1</v>
      </c>
      <c r="T95" s="49">
        <v>0</v>
      </c>
      <c r="U95" s="45">
        <v>0</v>
      </c>
      <c r="V95" s="72">
        <f t="shared" si="21"/>
        <v>0</v>
      </c>
    </row>
    <row r="96" spans="1:22" s="11" customFormat="1" ht="90" x14ac:dyDescent="0.2">
      <c r="A96" s="65">
        <f t="shared" ca="1" si="18"/>
        <v>112114</v>
      </c>
      <c r="B96" s="32" t="s">
        <v>142</v>
      </c>
      <c r="C96" s="84"/>
      <c r="D96" s="84"/>
      <c r="E96" s="82" t="s">
        <v>9</v>
      </c>
      <c r="F96" s="43">
        <f t="shared" ca="1" si="19"/>
        <v>400</v>
      </c>
      <c r="G96" s="44"/>
      <c r="H96" s="83">
        <f t="shared" ca="1" si="22"/>
        <v>0</v>
      </c>
      <c r="I96" s="49">
        <v>400</v>
      </c>
      <c r="J96" s="45">
        <v>800</v>
      </c>
      <c r="K96" s="45">
        <v>800</v>
      </c>
      <c r="L96" s="45">
        <v>400</v>
      </c>
      <c r="M96" s="45">
        <v>800</v>
      </c>
      <c r="N96" s="45">
        <v>250</v>
      </c>
      <c r="O96" s="45">
        <v>400</v>
      </c>
      <c r="P96" s="45">
        <v>800</v>
      </c>
      <c r="Q96" s="45">
        <v>0</v>
      </c>
      <c r="R96" s="45">
        <v>400</v>
      </c>
      <c r="S96" s="45">
        <v>400</v>
      </c>
      <c r="T96" s="45">
        <v>0</v>
      </c>
      <c r="U96" s="45">
        <v>0</v>
      </c>
      <c r="V96" s="72">
        <f t="shared" si="21"/>
        <v>0</v>
      </c>
    </row>
    <row r="97" spans="1:22" s="11" customFormat="1" ht="112.5" x14ac:dyDescent="0.2">
      <c r="A97" s="65">
        <f t="shared" ca="1" si="18"/>
        <v>112115</v>
      </c>
      <c r="B97" s="32" t="s">
        <v>105</v>
      </c>
      <c r="C97" s="84"/>
      <c r="D97" s="84"/>
      <c r="E97" s="82" t="s">
        <v>7</v>
      </c>
      <c r="F97" s="43">
        <f t="shared" ca="1" si="19"/>
        <v>1</v>
      </c>
      <c r="G97" s="44"/>
      <c r="H97" s="83">
        <f t="shared" ca="1" si="22"/>
        <v>0</v>
      </c>
      <c r="I97" s="49">
        <v>1</v>
      </c>
      <c r="J97" s="45">
        <v>2</v>
      </c>
      <c r="K97" s="45">
        <v>2</v>
      </c>
      <c r="L97" s="45">
        <v>1</v>
      </c>
      <c r="M97" s="45">
        <v>2</v>
      </c>
      <c r="N97" s="45">
        <v>1</v>
      </c>
      <c r="O97" s="45">
        <v>1</v>
      </c>
      <c r="P97" s="45">
        <v>2</v>
      </c>
      <c r="Q97" s="45">
        <v>0</v>
      </c>
      <c r="R97" s="45">
        <v>1</v>
      </c>
      <c r="S97" s="45">
        <v>1</v>
      </c>
      <c r="T97" s="45">
        <v>0</v>
      </c>
      <c r="U97" s="45">
        <v>0</v>
      </c>
      <c r="V97" s="72">
        <f t="shared" si="21"/>
        <v>0</v>
      </c>
    </row>
    <row r="98" spans="1:22" s="11" customFormat="1" ht="90" x14ac:dyDescent="0.2">
      <c r="A98" s="69">
        <f t="shared" ca="1" si="18"/>
        <v>112116</v>
      </c>
      <c r="B98" s="32" t="s">
        <v>122</v>
      </c>
      <c r="C98" s="84"/>
      <c r="D98" s="84"/>
      <c r="E98" s="82" t="s">
        <v>7</v>
      </c>
      <c r="F98" s="43">
        <f t="shared" ca="1" si="19"/>
        <v>1</v>
      </c>
      <c r="G98" s="44"/>
      <c r="H98" s="77">
        <f t="shared" ca="1" si="22"/>
        <v>0</v>
      </c>
      <c r="I98" s="49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0</v>
      </c>
      <c r="R98" s="45">
        <v>1</v>
      </c>
      <c r="S98" s="45">
        <v>1</v>
      </c>
      <c r="T98" s="45">
        <v>0</v>
      </c>
      <c r="U98" s="45">
        <v>0</v>
      </c>
      <c r="V98" s="72">
        <f t="shared" si="21"/>
        <v>0</v>
      </c>
    </row>
    <row r="99" spans="1:22" s="11" customFormat="1" ht="90" x14ac:dyDescent="0.2">
      <c r="A99" s="65">
        <f t="shared" ca="1" si="18"/>
        <v>112117</v>
      </c>
      <c r="B99" s="32" t="s">
        <v>106</v>
      </c>
      <c r="C99" s="84"/>
      <c r="D99" s="84"/>
      <c r="E99" s="82" t="s">
        <v>7</v>
      </c>
      <c r="F99" s="43">
        <f t="shared" ca="1" si="19"/>
        <v>1</v>
      </c>
      <c r="G99" s="44"/>
      <c r="H99" s="83">
        <f t="shared" ca="1" si="22"/>
        <v>0</v>
      </c>
      <c r="I99" s="49">
        <v>1</v>
      </c>
      <c r="J99" s="45">
        <v>1</v>
      </c>
      <c r="K99" s="45">
        <v>1</v>
      </c>
      <c r="L99" s="45">
        <v>1</v>
      </c>
      <c r="M99" s="45">
        <v>1</v>
      </c>
      <c r="N99" s="45">
        <v>1</v>
      </c>
      <c r="O99" s="45">
        <v>1</v>
      </c>
      <c r="P99" s="45">
        <v>1</v>
      </c>
      <c r="Q99" s="45">
        <v>0</v>
      </c>
      <c r="R99" s="45">
        <v>1</v>
      </c>
      <c r="S99" s="45">
        <v>1</v>
      </c>
      <c r="T99" s="45">
        <v>0</v>
      </c>
      <c r="U99" s="45">
        <v>0</v>
      </c>
      <c r="V99" s="72">
        <f t="shared" si="21"/>
        <v>0</v>
      </c>
    </row>
    <row r="100" spans="1:22" s="11" customFormat="1" ht="67.5" x14ac:dyDescent="0.2">
      <c r="A100" s="65">
        <f t="shared" ca="1" si="18"/>
        <v>112118</v>
      </c>
      <c r="B100" s="32" t="s">
        <v>108</v>
      </c>
      <c r="C100" s="84"/>
      <c r="D100" s="84"/>
      <c r="E100" s="82" t="s">
        <v>7</v>
      </c>
      <c r="F100" s="43">
        <f t="shared" ca="1" si="19"/>
        <v>2</v>
      </c>
      <c r="G100" s="44"/>
      <c r="H100" s="83">
        <f t="shared" ca="1" si="22"/>
        <v>0</v>
      </c>
      <c r="I100" s="49">
        <v>2</v>
      </c>
      <c r="J100" s="45">
        <v>2</v>
      </c>
      <c r="K100" s="45">
        <v>2</v>
      </c>
      <c r="L100" s="45">
        <v>2</v>
      </c>
      <c r="M100" s="45">
        <v>2</v>
      </c>
      <c r="N100" s="45">
        <v>2</v>
      </c>
      <c r="O100" s="45">
        <v>2</v>
      </c>
      <c r="P100" s="45">
        <v>2</v>
      </c>
      <c r="Q100" s="45">
        <v>0</v>
      </c>
      <c r="R100" s="45">
        <v>2</v>
      </c>
      <c r="S100" s="45">
        <v>2</v>
      </c>
      <c r="T100" s="45">
        <v>0</v>
      </c>
      <c r="U100" s="45">
        <v>0</v>
      </c>
      <c r="V100" s="72">
        <f t="shared" si="21"/>
        <v>0</v>
      </c>
    </row>
    <row r="101" spans="1:22" s="11" customFormat="1" ht="101.25" x14ac:dyDescent="0.2">
      <c r="A101" s="69">
        <f t="shared" ca="1" si="18"/>
        <v>112119</v>
      </c>
      <c r="B101" s="32" t="s">
        <v>98</v>
      </c>
      <c r="C101" s="84"/>
      <c r="D101" s="84"/>
      <c r="E101" s="82" t="s">
        <v>7</v>
      </c>
      <c r="F101" s="43">
        <f t="shared" ca="1" si="19"/>
        <v>2</v>
      </c>
      <c r="G101" s="44"/>
      <c r="H101" s="77">
        <f t="shared" ca="1" si="22"/>
        <v>0</v>
      </c>
      <c r="I101" s="49">
        <v>2</v>
      </c>
      <c r="J101" s="49">
        <v>2</v>
      </c>
      <c r="K101" s="49">
        <v>2</v>
      </c>
      <c r="L101" s="49">
        <v>2</v>
      </c>
      <c r="M101" s="49">
        <v>2</v>
      </c>
      <c r="N101" s="49">
        <v>2</v>
      </c>
      <c r="O101" s="49">
        <v>2</v>
      </c>
      <c r="P101" s="49">
        <v>2</v>
      </c>
      <c r="Q101" s="49">
        <v>0</v>
      </c>
      <c r="R101" s="49">
        <v>2</v>
      </c>
      <c r="S101" s="49">
        <v>2</v>
      </c>
      <c r="T101" s="49">
        <v>0</v>
      </c>
      <c r="U101" s="49">
        <v>0</v>
      </c>
      <c r="V101" s="72">
        <f t="shared" si="21"/>
        <v>0</v>
      </c>
    </row>
    <row r="102" spans="1:22" s="11" customFormat="1" ht="78.75" x14ac:dyDescent="0.2">
      <c r="A102" s="73">
        <f t="shared" ca="1" si="18"/>
        <v>112120</v>
      </c>
      <c r="B102" s="32" t="s">
        <v>109</v>
      </c>
      <c r="C102" s="84"/>
      <c r="D102" s="84"/>
      <c r="E102" s="75" t="s">
        <v>7</v>
      </c>
      <c r="F102" s="43">
        <f t="shared" ca="1" si="19"/>
        <v>1</v>
      </c>
      <c r="G102" s="44"/>
      <c r="H102" s="77">
        <f t="shared" ca="1" si="22"/>
        <v>0</v>
      </c>
      <c r="I102" s="91">
        <v>1</v>
      </c>
      <c r="J102" s="91">
        <v>1</v>
      </c>
      <c r="K102" s="91">
        <v>1</v>
      </c>
      <c r="L102" s="91">
        <v>1</v>
      </c>
      <c r="M102" s="91">
        <v>1</v>
      </c>
      <c r="N102" s="91">
        <v>1</v>
      </c>
      <c r="O102" s="91">
        <v>1</v>
      </c>
      <c r="P102" s="91">
        <v>1</v>
      </c>
      <c r="Q102" s="91">
        <v>0</v>
      </c>
      <c r="R102" s="91">
        <v>1</v>
      </c>
      <c r="S102" s="91">
        <v>1</v>
      </c>
      <c r="T102" s="91">
        <v>0</v>
      </c>
      <c r="U102" s="91">
        <v>0</v>
      </c>
      <c r="V102" s="72">
        <f t="shared" si="21"/>
        <v>0</v>
      </c>
    </row>
    <row r="103" spans="1:22" s="11" customFormat="1" ht="78.75" x14ac:dyDescent="0.2">
      <c r="A103" s="73">
        <f t="shared" ca="1" si="18"/>
        <v>112121</v>
      </c>
      <c r="B103" s="32" t="s">
        <v>110</v>
      </c>
      <c r="C103" s="84"/>
      <c r="D103" s="84"/>
      <c r="E103" s="75" t="s">
        <v>7</v>
      </c>
      <c r="F103" s="43">
        <f t="shared" ca="1" si="19"/>
        <v>1</v>
      </c>
      <c r="G103" s="44"/>
      <c r="H103" s="77">
        <f t="shared" ca="1" si="22"/>
        <v>0</v>
      </c>
      <c r="I103" s="91">
        <v>1</v>
      </c>
      <c r="J103" s="91">
        <v>1</v>
      </c>
      <c r="K103" s="91">
        <v>1</v>
      </c>
      <c r="L103" s="91">
        <v>1</v>
      </c>
      <c r="M103" s="91">
        <v>1</v>
      </c>
      <c r="N103" s="91">
        <v>1</v>
      </c>
      <c r="O103" s="91">
        <v>1</v>
      </c>
      <c r="P103" s="91">
        <v>1</v>
      </c>
      <c r="Q103" s="91">
        <v>0</v>
      </c>
      <c r="R103" s="91">
        <v>1</v>
      </c>
      <c r="S103" s="91">
        <v>1</v>
      </c>
      <c r="T103" s="91">
        <v>0</v>
      </c>
      <c r="U103" s="91">
        <v>0</v>
      </c>
      <c r="V103" s="72">
        <f t="shared" si="21"/>
        <v>0</v>
      </c>
    </row>
    <row r="104" spans="1:22" s="11" customFormat="1" ht="123.75" x14ac:dyDescent="0.2">
      <c r="A104" s="69">
        <f t="shared" ca="1" si="18"/>
        <v>112122</v>
      </c>
      <c r="B104" s="32" t="s">
        <v>157</v>
      </c>
      <c r="C104" s="84"/>
      <c r="D104" s="84"/>
      <c r="E104" s="75" t="s">
        <v>7</v>
      </c>
      <c r="F104" s="43">
        <f t="shared" ca="1" si="19"/>
        <v>1</v>
      </c>
      <c r="G104" s="44"/>
      <c r="H104" s="77">
        <f t="shared" ca="1" si="22"/>
        <v>0</v>
      </c>
      <c r="I104" s="49">
        <v>1</v>
      </c>
      <c r="J104" s="45">
        <v>2</v>
      </c>
      <c r="K104" s="45">
        <v>1</v>
      </c>
      <c r="L104" s="45">
        <v>1</v>
      </c>
      <c r="M104" s="45">
        <v>1</v>
      </c>
      <c r="N104" s="45">
        <v>1</v>
      </c>
      <c r="O104" s="45">
        <v>2</v>
      </c>
      <c r="P104" s="45">
        <v>1</v>
      </c>
      <c r="Q104" s="45">
        <v>0</v>
      </c>
      <c r="R104" s="45">
        <v>2</v>
      </c>
      <c r="S104" s="45">
        <v>1</v>
      </c>
      <c r="T104" s="45"/>
      <c r="U104" s="45">
        <v>0</v>
      </c>
      <c r="V104" s="72">
        <f t="shared" si="21"/>
        <v>0</v>
      </c>
    </row>
    <row r="105" spans="1:22" s="11" customFormat="1" ht="112.5" x14ac:dyDescent="0.2">
      <c r="A105" s="69">
        <f t="shared" ca="1" si="18"/>
        <v>112123</v>
      </c>
      <c r="B105" s="32" t="s">
        <v>162</v>
      </c>
      <c r="C105" s="84"/>
      <c r="D105" s="84"/>
      <c r="E105" s="75" t="s">
        <v>7</v>
      </c>
      <c r="F105" s="43">
        <f t="shared" ca="1" si="19"/>
        <v>1</v>
      </c>
      <c r="G105" s="44"/>
      <c r="H105" s="77">
        <f t="shared" ca="1" si="22"/>
        <v>0</v>
      </c>
      <c r="I105" s="49">
        <v>1</v>
      </c>
      <c r="J105" s="45">
        <v>2</v>
      </c>
      <c r="K105" s="45">
        <v>1</v>
      </c>
      <c r="L105" s="45">
        <v>1</v>
      </c>
      <c r="M105" s="45">
        <v>1</v>
      </c>
      <c r="N105" s="45">
        <v>1</v>
      </c>
      <c r="O105" s="45">
        <v>2</v>
      </c>
      <c r="P105" s="45">
        <v>1</v>
      </c>
      <c r="Q105" s="45">
        <v>0</v>
      </c>
      <c r="R105" s="45">
        <v>2</v>
      </c>
      <c r="S105" s="45">
        <v>1</v>
      </c>
      <c r="T105" s="45"/>
      <c r="U105" s="45">
        <v>0</v>
      </c>
      <c r="V105" s="72">
        <f t="shared" si="21"/>
        <v>0</v>
      </c>
    </row>
    <row r="106" spans="1:22" x14ac:dyDescent="0.2">
      <c r="A106" s="120"/>
      <c r="B106" s="121"/>
      <c r="C106" s="121"/>
      <c r="D106" s="121"/>
      <c r="E106" s="121"/>
      <c r="F106" s="122" t="str">
        <f>"Ukupno "&amp;LOWER(B81)&amp;" - "&amp;LOWER(B82)&amp;":"</f>
        <v>Ukupno sustav protuprovalne i perimetarske zaštite - oprema:</v>
      </c>
      <c r="G106" s="160">
        <f ca="1">SUM(H83:H105)</f>
        <v>0</v>
      </c>
      <c r="H106" s="160"/>
      <c r="I106" s="49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72">
        <f t="shared" ca="1" si="21"/>
        <v>0</v>
      </c>
    </row>
    <row r="107" spans="1:22" s="24" customFormat="1" x14ac:dyDescent="0.2">
      <c r="A107" s="65"/>
      <c r="B107" s="29"/>
      <c r="C107" s="28"/>
      <c r="D107" s="28"/>
      <c r="E107" s="28"/>
      <c r="F107" s="28"/>
      <c r="G107" s="33"/>
      <c r="H107" s="64"/>
      <c r="I107" s="49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72"/>
    </row>
    <row r="108" spans="1:22" s="1" customFormat="1" x14ac:dyDescent="0.2">
      <c r="A108" s="34">
        <f t="shared" ref="A108:A117" ca="1" si="23">IF(VALUE(broj_sheet)&lt;10,
IF(OFFSET(A108,-1,0)=".",broj_sheet*10+(COUNTIF(INDIRECT(ADDRESS(1,COLUMN())&amp;":"&amp;ADDRESS(ROW()-1,COLUMN())),"&lt;99"))+1,
IF(OR(LEN(OFFSET(A108,-1,0))=2,AND(LEN(OFFSET(A108,-1,0))=0,LEN(OFFSET(A108,-3,0))=5)),
IF(LEN(OFFSET(A108,-1,0))=2,(OFFSET(A108,-1,0))*10+1,IF(AND(LEN(OFFSET(A108,-1,0))=0,LEN(OFFSET(A108,-3,0))=5),INT(LEFT(OFFSET(A108,-3,0),3))+1,"greška x")),
IF(LEN(OFFSET(A108,-1,0))=3,(OFFSET(A108,-1,0))*100+1,
IF(LEN(OFFSET(A108,-1,0))=5,(OFFSET(A108,-1,0))+1,"greška1")))),
IF(VALUE(broj_sheet)&gt;=10,
IF(OFFSET(A108,-1,0)= ".",broj_sheet*10+(COUNTIF(INDIRECT(ADDRESS(1,COLUMN())&amp;":"&amp;ADDRESS(ROW()-1,COLUMN())),"&lt;999"))+1,
IF(OR(LEN(OFFSET(A108,-1,0))=3,AND(LEN(OFFSET(A108,-1,0))=0,LEN(OFFSET(A108,-3,0))=6)),
IF(LEN(OFFSET(A108,-1,0))=3,(OFFSET(A108,-1,0))*10+1,IF(AND(LEN(OFFSET(A108,-1,0))=0,LEN(OFFSET(A108,-3,0))=6),INT(LEFT(OFFSET(A108,-3,0),4))+1,"greška y")),
IF(LEN(OFFSET(A108,-1,0))=4,(OFFSET(A108,-1,0))*100+1,
IF(LEN(OFFSET(A108,-1,0))=6,(OFFSET(A108,-1,0))+1,"greška2")))),"greška3"))</f>
        <v>1122</v>
      </c>
      <c r="B108" s="53" t="s">
        <v>10</v>
      </c>
      <c r="C108" s="39"/>
      <c r="D108" s="39"/>
      <c r="E108" s="54"/>
      <c r="F108" s="55"/>
      <c r="G108" s="56"/>
      <c r="H108" s="56"/>
      <c r="I108" s="49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72"/>
    </row>
    <row r="109" spans="1:22" s="2" customFormat="1" ht="33.75" x14ac:dyDescent="0.2">
      <c r="A109" s="65">
        <f t="shared" ca="1" si="23"/>
        <v>112201</v>
      </c>
      <c r="B109" s="62" t="s">
        <v>111</v>
      </c>
      <c r="C109" s="46" t="s">
        <v>23</v>
      </c>
      <c r="D109" s="46" t="s">
        <v>23</v>
      </c>
      <c r="E109" s="78" t="s">
        <v>9</v>
      </c>
      <c r="F109" s="43">
        <f t="shared" ref="F109:F117" ca="1" si="24">INDIRECT(ADDRESS(ROW(),COLUMN()+2+broj_sheet))</f>
        <v>50</v>
      </c>
      <c r="G109" s="44"/>
      <c r="H109" s="80">
        <f t="shared" ref="H109:H117" ca="1" si="25">F109*G109</f>
        <v>0</v>
      </c>
      <c r="I109" s="49">
        <v>100</v>
      </c>
      <c r="J109" s="45">
        <v>100</v>
      </c>
      <c r="K109" s="49">
        <v>50</v>
      </c>
      <c r="L109" s="45">
        <v>50</v>
      </c>
      <c r="M109" s="49">
        <v>100</v>
      </c>
      <c r="N109" s="45">
        <v>25</v>
      </c>
      <c r="O109" s="49">
        <v>50</v>
      </c>
      <c r="P109" s="45">
        <v>50</v>
      </c>
      <c r="Q109" s="49">
        <v>50</v>
      </c>
      <c r="R109" s="45">
        <v>50</v>
      </c>
      <c r="S109" s="49">
        <v>50</v>
      </c>
      <c r="T109" s="45">
        <v>0</v>
      </c>
      <c r="U109" s="45">
        <v>0</v>
      </c>
      <c r="V109" s="72">
        <f t="shared" ref="V109:V118" si="26">SUM(I109:U109)*G109</f>
        <v>0</v>
      </c>
    </row>
    <row r="110" spans="1:22" s="2" customFormat="1" ht="33.75" x14ac:dyDescent="0.2">
      <c r="A110" s="65">
        <f t="shared" ca="1" si="23"/>
        <v>112202</v>
      </c>
      <c r="B110" s="62" t="s">
        <v>112</v>
      </c>
      <c r="C110" s="46" t="s">
        <v>23</v>
      </c>
      <c r="D110" s="46" t="s">
        <v>23</v>
      </c>
      <c r="E110" s="78" t="s">
        <v>9</v>
      </c>
      <c r="F110" s="43">
        <f t="shared" ca="1" si="24"/>
        <v>200</v>
      </c>
      <c r="G110" s="44"/>
      <c r="H110" s="80">
        <f t="shared" ca="1" si="25"/>
        <v>0</v>
      </c>
      <c r="I110" s="49">
        <v>250</v>
      </c>
      <c r="J110" s="45">
        <v>320</v>
      </c>
      <c r="K110" s="45">
        <v>350</v>
      </c>
      <c r="L110" s="45">
        <v>350</v>
      </c>
      <c r="M110" s="45">
        <v>1200</v>
      </c>
      <c r="N110" s="45">
        <v>50</v>
      </c>
      <c r="O110" s="45">
        <v>150</v>
      </c>
      <c r="P110" s="45">
        <v>200</v>
      </c>
      <c r="Q110" s="45">
        <v>100</v>
      </c>
      <c r="R110" s="45">
        <v>300</v>
      </c>
      <c r="S110" s="45">
        <v>200</v>
      </c>
      <c r="T110" s="45">
        <v>0</v>
      </c>
      <c r="U110" s="45">
        <v>0</v>
      </c>
      <c r="V110" s="72">
        <f t="shared" si="26"/>
        <v>0</v>
      </c>
    </row>
    <row r="111" spans="1:22" s="2" customFormat="1" ht="33.75" x14ac:dyDescent="0.2">
      <c r="A111" s="65">
        <f t="shared" ca="1" si="23"/>
        <v>112203</v>
      </c>
      <c r="B111" s="62" t="s">
        <v>113</v>
      </c>
      <c r="C111" s="46" t="s">
        <v>23</v>
      </c>
      <c r="D111" s="46" t="s">
        <v>23</v>
      </c>
      <c r="E111" s="78" t="s">
        <v>9</v>
      </c>
      <c r="F111" s="43">
        <f t="shared" ca="1" si="24"/>
        <v>1200</v>
      </c>
      <c r="G111" s="44"/>
      <c r="H111" s="80">
        <f t="shared" ca="1" si="25"/>
        <v>0</v>
      </c>
      <c r="I111" s="49">
        <v>1200</v>
      </c>
      <c r="J111" s="45">
        <v>1200</v>
      </c>
      <c r="K111" s="45">
        <v>1200</v>
      </c>
      <c r="L111" s="45">
        <v>1200</v>
      </c>
      <c r="M111" s="45">
        <v>5000</v>
      </c>
      <c r="N111" s="45">
        <v>1000</v>
      </c>
      <c r="O111" s="45">
        <v>1000</v>
      </c>
      <c r="P111" s="45">
        <v>1000</v>
      </c>
      <c r="Q111" s="45">
        <v>1300</v>
      </c>
      <c r="R111" s="45">
        <v>1200</v>
      </c>
      <c r="S111" s="45">
        <v>1200</v>
      </c>
      <c r="T111" s="45">
        <v>1500</v>
      </c>
      <c r="U111" s="45">
        <v>0</v>
      </c>
      <c r="V111" s="72">
        <f t="shared" si="26"/>
        <v>0</v>
      </c>
    </row>
    <row r="112" spans="1:22" s="8" customFormat="1" ht="33.75" x14ac:dyDescent="0.2">
      <c r="A112" s="65">
        <f t="shared" ca="1" si="23"/>
        <v>112204</v>
      </c>
      <c r="B112" s="63" t="s">
        <v>155</v>
      </c>
      <c r="C112" s="46" t="s">
        <v>23</v>
      </c>
      <c r="D112" s="46" t="s">
        <v>23</v>
      </c>
      <c r="E112" s="78" t="s">
        <v>9</v>
      </c>
      <c r="F112" s="43">
        <f t="shared" ca="1" si="24"/>
        <v>20</v>
      </c>
      <c r="G112" s="44"/>
      <c r="H112" s="80">
        <f t="shared" ca="1" si="25"/>
        <v>0</v>
      </c>
      <c r="I112" s="49">
        <v>20</v>
      </c>
      <c r="J112" s="45">
        <v>20</v>
      </c>
      <c r="K112" s="45">
        <v>20</v>
      </c>
      <c r="L112" s="45">
        <v>20</v>
      </c>
      <c r="M112" s="45">
        <v>30</v>
      </c>
      <c r="N112" s="45">
        <v>20</v>
      </c>
      <c r="O112" s="45">
        <v>20</v>
      </c>
      <c r="P112" s="45">
        <v>20</v>
      </c>
      <c r="Q112" s="45">
        <v>20</v>
      </c>
      <c r="R112" s="45">
        <v>20</v>
      </c>
      <c r="S112" s="45">
        <v>20</v>
      </c>
      <c r="T112" s="45">
        <v>0</v>
      </c>
      <c r="U112" s="45">
        <v>0</v>
      </c>
      <c r="V112" s="72">
        <f t="shared" si="26"/>
        <v>0</v>
      </c>
    </row>
    <row r="113" spans="1:22" s="2" customFormat="1" ht="33.75" x14ac:dyDescent="0.2">
      <c r="A113" s="65">
        <f t="shared" ca="1" si="23"/>
        <v>112205</v>
      </c>
      <c r="B113" s="62" t="s">
        <v>114</v>
      </c>
      <c r="C113" s="46" t="s">
        <v>23</v>
      </c>
      <c r="D113" s="46" t="s">
        <v>23</v>
      </c>
      <c r="E113" s="75" t="s">
        <v>9</v>
      </c>
      <c r="F113" s="43">
        <f t="shared" ca="1" si="24"/>
        <v>50</v>
      </c>
      <c r="G113" s="44"/>
      <c r="H113" s="80">
        <f t="shared" ca="1" si="25"/>
        <v>0</v>
      </c>
      <c r="I113" s="49">
        <v>100</v>
      </c>
      <c r="J113" s="70">
        <v>250</v>
      </c>
      <c r="K113" s="70">
        <v>100</v>
      </c>
      <c r="L113" s="70">
        <v>180</v>
      </c>
      <c r="M113" s="45">
        <v>150</v>
      </c>
      <c r="N113" s="70">
        <v>120</v>
      </c>
      <c r="O113" s="70">
        <v>150</v>
      </c>
      <c r="P113" s="70">
        <v>120</v>
      </c>
      <c r="Q113" s="70">
        <v>0</v>
      </c>
      <c r="R113" s="70">
        <v>200</v>
      </c>
      <c r="S113" s="45">
        <v>50</v>
      </c>
      <c r="T113" s="45">
        <v>0</v>
      </c>
      <c r="U113" s="45">
        <v>0</v>
      </c>
      <c r="V113" s="72">
        <f t="shared" si="26"/>
        <v>0</v>
      </c>
    </row>
    <row r="114" spans="1:22" s="2" customFormat="1" ht="33.75" x14ac:dyDescent="0.2">
      <c r="A114" s="65">
        <f t="shared" ca="1" si="23"/>
        <v>112206</v>
      </c>
      <c r="B114" s="62" t="s">
        <v>169</v>
      </c>
      <c r="C114" s="46" t="s">
        <v>23</v>
      </c>
      <c r="D114" s="46" t="s">
        <v>23</v>
      </c>
      <c r="E114" s="75" t="s">
        <v>9</v>
      </c>
      <c r="F114" s="43">
        <f t="shared" ca="1" si="24"/>
        <v>50</v>
      </c>
      <c r="G114" s="44"/>
      <c r="H114" s="80">
        <f t="shared" ca="1" si="25"/>
        <v>0</v>
      </c>
      <c r="I114" s="49">
        <v>50</v>
      </c>
      <c r="J114" s="45">
        <v>50</v>
      </c>
      <c r="K114" s="45">
        <v>50</v>
      </c>
      <c r="L114" s="45">
        <v>50</v>
      </c>
      <c r="M114" s="45">
        <v>50</v>
      </c>
      <c r="N114" s="45">
        <v>50</v>
      </c>
      <c r="O114" s="45">
        <v>50</v>
      </c>
      <c r="P114" s="45">
        <v>50</v>
      </c>
      <c r="Q114" s="45">
        <v>50</v>
      </c>
      <c r="R114" s="45">
        <v>50</v>
      </c>
      <c r="S114" s="45">
        <v>50</v>
      </c>
      <c r="T114" s="45">
        <v>0</v>
      </c>
      <c r="U114" s="45">
        <v>0</v>
      </c>
      <c r="V114" s="72">
        <f t="shared" si="26"/>
        <v>0</v>
      </c>
    </row>
    <row r="115" spans="1:22" s="8" customFormat="1" ht="45" x14ac:dyDescent="0.2">
      <c r="A115" s="65">
        <f t="shared" ca="1" si="23"/>
        <v>112207</v>
      </c>
      <c r="B115" s="62" t="s">
        <v>71</v>
      </c>
      <c r="C115" s="46" t="s">
        <v>23</v>
      </c>
      <c r="D115" s="46" t="s">
        <v>23</v>
      </c>
      <c r="E115" s="78" t="s">
        <v>9</v>
      </c>
      <c r="F115" s="43">
        <f t="shared" ca="1" si="24"/>
        <v>20</v>
      </c>
      <c r="G115" s="44"/>
      <c r="H115" s="80">
        <f t="shared" ca="1" si="25"/>
        <v>0</v>
      </c>
      <c r="I115" s="49">
        <v>20</v>
      </c>
      <c r="J115" s="49">
        <v>20</v>
      </c>
      <c r="K115" s="49">
        <v>20</v>
      </c>
      <c r="L115" s="49">
        <v>20</v>
      </c>
      <c r="M115" s="49">
        <v>50</v>
      </c>
      <c r="N115" s="49">
        <v>20</v>
      </c>
      <c r="O115" s="49">
        <v>20</v>
      </c>
      <c r="P115" s="49">
        <v>20</v>
      </c>
      <c r="Q115" s="49">
        <v>20</v>
      </c>
      <c r="R115" s="49">
        <v>20</v>
      </c>
      <c r="S115" s="45">
        <v>20</v>
      </c>
      <c r="T115" s="49">
        <v>0</v>
      </c>
      <c r="U115" s="45">
        <v>0</v>
      </c>
      <c r="V115" s="72">
        <f t="shared" si="26"/>
        <v>0</v>
      </c>
    </row>
    <row r="116" spans="1:22" s="11" customFormat="1" ht="33.75" x14ac:dyDescent="0.2">
      <c r="A116" s="65">
        <f t="shared" ca="1" si="23"/>
        <v>112208</v>
      </c>
      <c r="B116" s="62" t="s">
        <v>124</v>
      </c>
      <c r="C116" s="46" t="s">
        <v>23</v>
      </c>
      <c r="D116" s="46" t="s">
        <v>23</v>
      </c>
      <c r="E116" s="78" t="s">
        <v>9</v>
      </c>
      <c r="F116" s="43">
        <f t="shared" ca="1" si="24"/>
        <v>30</v>
      </c>
      <c r="G116" s="44"/>
      <c r="H116" s="80">
        <f t="shared" ca="1" si="25"/>
        <v>0</v>
      </c>
      <c r="I116" s="49">
        <v>30</v>
      </c>
      <c r="J116" s="49">
        <v>30</v>
      </c>
      <c r="K116" s="49">
        <v>30</v>
      </c>
      <c r="L116" s="49">
        <v>30</v>
      </c>
      <c r="M116" s="49">
        <v>60</v>
      </c>
      <c r="N116" s="49">
        <v>30</v>
      </c>
      <c r="O116" s="49">
        <v>30</v>
      </c>
      <c r="P116" s="49">
        <v>30</v>
      </c>
      <c r="Q116" s="49">
        <v>30</v>
      </c>
      <c r="R116" s="49">
        <v>30</v>
      </c>
      <c r="S116" s="45">
        <v>30</v>
      </c>
      <c r="T116" s="49">
        <v>0</v>
      </c>
      <c r="U116" s="45">
        <v>0</v>
      </c>
      <c r="V116" s="72">
        <f t="shared" si="26"/>
        <v>0</v>
      </c>
    </row>
    <row r="117" spans="1:22" s="8" customFormat="1" ht="56.25" x14ac:dyDescent="0.2">
      <c r="A117" s="65">
        <f t="shared" ca="1" si="23"/>
        <v>112209</v>
      </c>
      <c r="B117" s="62" t="s">
        <v>60</v>
      </c>
      <c r="C117" s="46" t="s">
        <v>23</v>
      </c>
      <c r="D117" s="46" t="s">
        <v>23</v>
      </c>
      <c r="E117" s="78" t="s">
        <v>8</v>
      </c>
      <c r="F117" s="43">
        <f t="shared" ca="1" si="24"/>
        <v>1</v>
      </c>
      <c r="G117" s="44"/>
      <c r="H117" s="80">
        <f t="shared" ca="1" si="25"/>
        <v>0</v>
      </c>
      <c r="I117" s="49">
        <v>1</v>
      </c>
      <c r="J117" s="71">
        <v>1</v>
      </c>
      <c r="K117" s="71">
        <v>1</v>
      </c>
      <c r="L117" s="71">
        <v>1</v>
      </c>
      <c r="M117" s="71">
        <v>8</v>
      </c>
      <c r="N117" s="71">
        <v>1</v>
      </c>
      <c r="O117" s="71">
        <v>1</v>
      </c>
      <c r="P117" s="71">
        <v>1</v>
      </c>
      <c r="Q117" s="71">
        <v>1</v>
      </c>
      <c r="R117" s="71">
        <v>1</v>
      </c>
      <c r="S117" s="45">
        <v>1</v>
      </c>
      <c r="T117" s="71">
        <v>0</v>
      </c>
      <c r="U117" s="45">
        <v>0</v>
      </c>
      <c r="V117" s="72">
        <f t="shared" si="26"/>
        <v>0</v>
      </c>
    </row>
    <row r="118" spans="1:22" x14ac:dyDescent="0.2">
      <c r="A118" s="120"/>
      <c r="B118" s="121"/>
      <c r="C118" s="121"/>
      <c r="D118" s="121"/>
      <c r="E118" s="121"/>
      <c r="F118" s="122" t="str">
        <f>"Ukupno "&amp;LOWER(B81)&amp;" - "&amp;LOWER(B108)&amp;":"</f>
        <v>Ukupno sustav protuprovalne i perimetarske zaštite - instalacije:</v>
      </c>
      <c r="G118" s="160">
        <f ca="1">SUM(H109:H117)</f>
        <v>0</v>
      </c>
      <c r="H118" s="160"/>
      <c r="I118" s="49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72">
        <f t="shared" ca="1" si="26"/>
        <v>0</v>
      </c>
    </row>
    <row r="119" spans="1:22" s="24" customFormat="1" x14ac:dyDescent="0.2">
      <c r="A119" s="65"/>
      <c r="B119" s="29"/>
      <c r="C119" s="28"/>
      <c r="D119" s="28"/>
      <c r="E119" s="28"/>
      <c r="F119" s="28"/>
      <c r="G119" s="33"/>
      <c r="H119" s="64"/>
      <c r="I119" s="49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72"/>
    </row>
    <row r="120" spans="1:22" s="1" customFormat="1" x14ac:dyDescent="0.2">
      <c r="A120" s="34">
        <f t="shared" ref="A120:A125" ca="1" si="27">IF(VALUE(broj_sheet)&lt;10,
IF(OFFSET(A120,-1,0)=".",broj_sheet*10+(COUNTIF(INDIRECT(ADDRESS(1,COLUMN())&amp;":"&amp;ADDRESS(ROW()-1,COLUMN())),"&lt;99"))+1,
IF(OR(LEN(OFFSET(A120,-1,0))=2,AND(LEN(OFFSET(A120,-1,0))=0,LEN(OFFSET(A120,-3,0))=5)),
IF(LEN(OFFSET(A120,-1,0))=2,(OFFSET(A120,-1,0))*10+1,IF(AND(LEN(OFFSET(A120,-1,0))=0,LEN(OFFSET(A120,-3,0))=5),INT(LEFT(OFFSET(A120,-3,0),3))+1,"greška x")),
IF(LEN(OFFSET(A120,-1,0))=3,(OFFSET(A120,-1,0))*100+1,
IF(LEN(OFFSET(A120,-1,0))=5,(OFFSET(A120,-1,0))+1,"greška1")))),
IF(VALUE(broj_sheet)&gt;=10,
IF(OFFSET(A120,-1,0)= ".",broj_sheet*10+(COUNTIF(INDIRECT(ADDRESS(1,COLUMN())&amp;":"&amp;ADDRESS(ROW()-1,COLUMN())),"&lt;999"))+1,
IF(OR(LEN(OFFSET(A120,-1,0))=3,AND(LEN(OFFSET(A120,-1,0))=0,LEN(OFFSET(A120,-3,0))=6)),
IF(LEN(OFFSET(A120,-1,0))=3,(OFFSET(A120,-1,0))*10+1,IF(AND(LEN(OFFSET(A120,-1,0))=0,LEN(OFFSET(A120,-3,0))=6),INT(LEFT(OFFSET(A120,-3,0),4))+1,"greška y")),
IF(LEN(OFFSET(A120,-1,0))=4,(OFFSET(A120,-1,0))*100+1,
IF(LEN(OFFSET(A120,-1,0))=6,(OFFSET(A120,-1,0))+1,"greška2")))),"greška3"))</f>
        <v>1123</v>
      </c>
      <c r="B120" s="53" t="s">
        <v>15</v>
      </c>
      <c r="C120" s="39"/>
      <c r="D120" s="39"/>
      <c r="E120" s="54"/>
      <c r="F120" s="55"/>
      <c r="G120" s="56"/>
      <c r="H120" s="56"/>
      <c r="I120" s="49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72"/>
    </row>
    <row r="121" spans="1:22" s="10" customFormat="1" ht="45" x14ac:dyDescent="0.2">
      <c r="A121" s="73">
        <f t="shared" ca="1" si="27"/>
        <v>112301</v>
      </c>
      <c r="B121" s="52" t="s">
        <v>56</v>
      </c>
      <c r="C121" s="46" t="s">
        <v>23</v>
      </c>
      <c r="D121" s="46" t="s">
        <v>23</v>
      </c>
      <c r="E121" s="75" t="s">
        <v>8</v>
      </c>
      <c r="F121" s="43">
        <f t="shared" ref="F121:F125" ca="1" si="28">INDIRECT(ADDRESS(ROW(),COLUMN()+2+broj_sheet))</f>
        <v>1</v>
      </c>
      <c r="G121" s="44"/>
      <c r="H121" s="83">
        <f t="shared" ref="H121:H125" ca="1" si="29">G121*F121</f>
        <v>0</v>
      </c>
      <c r="I121" s="49">
        <v>1</v>
      </c>
      <c r="J121" s="49">
        <v>1</v>
      </c>
      <c r="K121" s="49">
        <v>1</v>
      </c>
      <c r="L121" s="49">
        <v>1</v>
      </c>
      <c r="M121" s="49">
        <v>1</v>
      </c>
      <c r="N121" s="49">
        <v>1</v>
      </c>
      <c r="O121" s="49">
        <v>1</v>
      </c>
      <c r="P121" s="49">
        <v>1</v>
      </c>
      <c r="Q121" s="49">
        <v>1</v>
      </c>
      <c r="R121" s="49">
        <v>1</v>
      </c>
      <c r="S121" s="49">
        <v>1</v>
      </c>
      <c r="T121" s="49">
        <v>1</v>
      </c>
      <c r="U121" s="49">
        <v>0</v>
      </c>
      <c r="V121" s="72">
        <f t="shared" ref="V121:V126" si="30">SUM(I121:U121)*G121</f>
        <v>0</v>
      </c>
    </row>
    <row r="122" spans="1:22" s="2" customFormat="1" ht="33.75" x14ac:dyDescent="0.2">
      <c r="A122" s="73">
        <f t="shared" ca="1" si="27"/>
        <v>112302</v>
      </c>
      <c r="B122" s="52" t="s">
        <v>123</v>
      </c>
      <c r="C122" s="46" t="s">
        <v>23</v>
      </c>
      <c r="D122" s="46" t="s">
        <v>23</v>
      </c>
      <c r="E122" s="75" t="s">
        <v>8</v>
      </c>
      <c r="F122" s="43">
        <f t="shared" ca="1" si="28"/>
        <v>1</v>
      </c>
      <c r="G122" s="44"/>
      <c r="H122" s="76">
        <f t="shared" ca="1" si="29"/>
        <v>0</v>
      </c>
      <c r="I122" s="49">
        <v>1</v>
      </c>
      <c r="J122" s="49">
        <v>1</v>
      </c>
      <c r="K122" s="49">
        <v>1</v>
      </c>
      <c r="L122" s="49">
        <v>1</v>
      </c>
      <c r="M122" s="49">
        <v>1</v>
      </c>
      <c r="N122" s="49">
        <v>1</v>
      </c>
      <c r="O122" s="49">
        <v>1</v>
      </c>
      <c r="P122" s="49">
        <v>1</v>
      </c>
      <c r="Q122" s="49">
        <v>1</v>
      </c>
      <c r="R122" s="49">
        <v>1</v>
      </c>
      <c r="S122" s="49">
        <v>1</v>
      </c>
      <c r="T122" s="49">
        <v>0</v>
      </c>
      <c r="U122" s="49">
        <v>0</v>
      </c>
      <c r="V122" s="72">
        <f t="shared" si="30"/>
        <v>0</v>
      </c>
    </row>
    <row r="123" spans="1:22" s="2" customFormat="1" ht="45" x14ac:dyDescent="0.2">
      <c r="A123" s="73">
        <f t="shared" ca="1" si="27"/>
        <v>112303</v>
      </c>
      <c r="B123" s="52" t="s">
        <v>125</v>
      </c>
      <c r="C123" s="46" t="s">
        <v>23</v>
      </c>
      <c r="D123" s="46" t="s">
        <v>23</v>
      </c>
      <c r="E123" s="75" t="s">
        <v>8</v>
      </c>
      <c r="F123" s="43">
        <f t="shared" ca="1" si="28"/>
        <v>1</v>
      </c>
      <c r="G123" s="44"/>
      <c r="H123" s="76">
        <f ca="1">G123*F123</f>
        <v>0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0</v>
      </c>
      <c r="U123" s="49">
        <v>0</v>
      </c>
      <c r="V123" s="72">
        <f t="shared" si="30"/>
        <v>0</v>
      </c>
    </row>
    <row r="124" spans="1:22" s="2" customFormat="1" ht="45" x14ac:dyDescent="0.2">
      <c r="A124" s="73">
        <f t="shared" ca="1" si="27"/>
        <v>112304</v>
      </c>
      <c r="B124" s="32" t="s">
        <v>70</v>
      </c>
      <c r="C124" s="46" t="s">
        <v>23</v>
      </c>
      <c r="D124" s="46" t="s">
        <v>23</v>
      </c>
      <c r="E124" s="75" t="s">
        <v>8</v>
      </c>
      <c r="F124" s="43">
        <f t="shared" ca="1" si="28"/>
        <v>1</v>
      </c>
      <c r="G124" s="44"/>
      <c r="H124" s="76">
        <f ca="1">G124*F124</f>
        <v>0</v>
      </c>
      <c r="I124" s="49">
        <v>1</v>
      </c>
      <c r="J124" s="49">
        <v>1</v>
      </c>
      <c r="K124" s="49">
        <v>1</v>
      </c>
      <c r="L124" s="49">
        <v>1</v>
      </c>
      <c r="M124" s="49">
        <v>1</v>
      </c>
      <c r="N124" s="49">
        <v>1</v>
      </c>
      <c r="O124" s="49">
        <v>1</v>
      </c>
      <c r="P124" s="49">
        <v>1</v>
      </c>
      <c r="Q124" s="49">
        <v>1</v>
      </c>
      <c r="R124" s="49">
        <v>1</v>
      </c>
      <c r="S124" s="49">
        <v>1</v>
      </c>
      <c r="T124" s="49">
        <v>0</v>
      </c>
      <c r="U124" s="49">
        <v>0</v>
      </c>
      <c r="V124" s="72">
        <f t="shared" si="30"/>
        <v>0</v>
      </c>
    </row>
    <row r="125" spans="1:22" s="2" customFormat="1" ht="33.75" x14ac:dyDescent="0.2">
      <c r="A125" s="73">
        <f t="shared" ca="1" si="27"/>
        <v>112305</v>
      </c>
      <c r="B125" s="52" t="s">
        <v>69</v>
      </c>
      <c r="C125" s="46" t="s">
        <v>23</v>
      </c>
      <c r="D125" s="46" t="s">
        <v>23</v>
      </c>
      <c r="E125" s="75" t="s">
        <v>8</v>
      </c>
      <c r="F125" s="43">
        <f t="shared" ca="1" si="28"/>
        <v>1</v>
      </c>
      <c r="G125" s="44"/>
      <c r="H125" s="76">
        <f t="shared" ca="1" si="29"/>
        <v>0</v>
      </c>
      <c r="I125" s="49">
        <v>1</v>
      </c>
      <c r="J125" s="49">
        <v>1</v>
      </c>
      <c r="K125" s="49">
        <v>1</v>
      </c>
      <c r="L125" s="49">
        <v>1</v>
      </c>
      <c r="M125" s="49">
        <v>1</v>
      </c>
      <c r="N125" s="49">
        <v>1</v>
      </c>
      <c r="O125" s="49">
        <v>1</v>
      </c>
      <c r="P125" s="49">
        <v>1</v>
      </c>
      <c r="Q125" s="49">
        <v>1</v>
      </c>
      <c r="R125" s="49">
        <v>1</v>
      </c>
      <c r="S125" s="49">
        <v>1</v>
      </c>
      <c r="T125" s="49">
        <v>0</v>
      </c>
      <c r="U125" s="49">
        <v>0</v>
      </c>
      <c r="V125" s="72">
        <f t="shared" si="30"/>
        <v>0</v>
      </c>
    </row>
    <row r="126" spans="1:22" x14ac:dyDescent="0.2">
      <c r="A126" s="120"/>
      <c r="B126" s="121"/>
      <c r="C126" s="121"/>
      <c r="D126" s="121"/>
      <c r="E126" s="121"/>
      <c r="F126" s="122" t="str">
        <f>"Ukupno "&amp;LOWER(B81)&amp;" - "&amp;LOWER(B120)&amp;":"</f>
        <v>Ukupno sustav protuprovalne i perimetarske zaštite - usluga:</v>
      </c>
      <c r="G126" s="160">
        <f ca="1">SUM(H121:H125)</f>
        <v>0</v>
      </c>
      <c r="H126" s="160"/>
      <c r="I126" s="49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72">
        <f t="shared" ca="1" si="30"/>
        <v>0</v>
      </c>
    </row>
    <row r="127" spans="1:22" s="24" customFormat="1" x14ac:dyDescent="0.2">
      <c r="A127" s="65" t="s">
        <v>36</v>
      </c>
      <c r="B127" s="29"/>
      <c r="C127" s="28"/>
      <c r="D127" s="28"/>
      <c r="E127" s="28"/>
      <c r="F127" s="28"/>
      <c r="G127" s="33"/>
      <c r="H127" s="64"/>
      <c r="I127" s="4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72"/>
    </row>
    <row r="128" spans="1:22" s="1" customFormat="1" x14ac:dyDescent="0.2">
      <c r="A128" s="34">
        <f t="shared" ref="A128:A132" ca="1" si="31">IF(VALUE(broj_sheet)&lt;10,
IF(OFFSET(A128,-1,0)=".",broj_sheet*10+(COUNTIF(INDIRECT(ADDRESS(1,COLUMN())&amp;":"&amp;ADDRESS(ROW()-1,COLUMN())),"&lt;99"))+1,
IF(OR(LEN(OFFSET(A128,-1,0))=2,AND(LEN(OFFSET(A128,-1,0))=0,LEN(OFFSET(A128,-3,0))=5)),
IF(LEN(OFFSET(A128,-1,0))=2,(OFFSET(A128,-1,0))*10+1,IF(AND(LEN(OFFSET(A128,-1,0))=0,LEN(OFFSET(A128,-3,0))=5),INT(LEFT(OFFSET(A128,-3,0),3))+1,"greška x")),
IF(LEN(OFFSET(A128,-1,0))=3,(OFFSET(A128,-1,0))*100+1,
IF(LEN(OFFSET(A128,-1,0))=5,(OFFSET(A128,-1,0))+1,"greška1")))),
IF(VALUE(broj_sheet)&gt;=10,
IF(OFFSET(A128,-1,0)= ".",broj_sheet*10+(COUNTIF(INDIRECT(ADDRESS(1,COLUMN())&amp;":"&amp;ADDRESS(ROW()-1,COLUMN())),"&lt;999"))+1,
IF(OR(LEN(OFFSET(A128,-1,0))=3,AND(LEN(OFFSET(A128,-1,0))=0,LEN(OFFSET(A128,-3,0))=6)),
IF(LEN(OFFSET(A128,-1,0))=3,(OFFSET(A128,-1,0))*10+1,IF(AND(LEN(OFFSET(A128,-1,0))=0,LEN(OFFSET(A128,-3,0))=6),INT(LEFT(OFFSET(A128,-3,0),4))+1,"greška y")),
IF(LEN(OFFSET(A128,-1,0))=4,(OFFSET(A128,-1,0))*100+1,
IF(LEN(OFFSET(A128,-1,0))=6,(OFFSET(A128,-1,0))+1,"greška2")))),"greška3"))</f>
        <v>113</v>
      </c>
      <c r="B128" s="53" t="s">
        <v>16</v>
      </c>
      <c r="C128" s="39"/>
      <c r="D128" s="39"/>
      <c r="E128" s="54"/>
      <c r="F128" s="55"/>
      <c r="G128" s="56"/>
      <c r="H128" s="56"/>
      <c r="I128" s="49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72"/>
    </row>
    <row r="129" spans="1:22" s="3" customFormat="1" x14ac:dyDescent="0.2">
      <c r="A129" s="34">
        <f t="shared" ca="1" si="31"/>
        <v>1131</v>
      </c>
      <c r="B129" s="57" t="s">
        <v>17</v>
      </c>
      <c r="C129" s="58"/>
      <c r="D129" s="58"/>
      <c r="E129" s="59"/>
      <c r="F129" s="60"/>
      <c r="G129" s="61"/>
      <c r="H129" s="61"/>
      <c r="I129" s="49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72"/>
    </row>
    <row r="130" spans="1:22" s="3" customFormat="1" ht="180" x14ac:dyDescent="0.2">
      <c r="A130" s="65">
        <f t="shared" ca="1" si="31"/>
        <v>113101</v>
      </c>
      <c r="B130" s="32" t="s">
        <v>151</v>
      </c>
      <c r="C130" s="46" t="s">
        <v>23</v>
      </c>
      <c r="D130" s="46" t="s">
        <v>23</v>
      </c>
      <c r="E130" s="75" t="s">
        <v>8</v>
      </c>
      <c r="F130" s="43">
        <f ca="1">INDIRECT(ADDRESS(ROW(),COLUMN()+2+broj_sheet))</f>
        <v>1</v>
      </c>
      <c r="G130" s="86"/>
      <c r="H130" s="87">
        <f ca="1">F130*G130</f>
        <v>0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49">
        <v>1</v>
      </c>
      <c r="Q130" s="49">
        <v>1</v>
      </c>
      <c r="R130" s="49">
        <v>1</v>
      </c>
      <c r="S130" s="49">
        <v>1</v>
      </c>
      <c r="T130" s="49">
        <v>0</v>
      </c>
      <c r="U130" s="49">
        <v>1</v>
      </c>
      <c r="V130" s="72">
        <f>SUM(I130:U130)*G130</f>
        <v>0</v>
      </c>
    </row>
    <row r="131" spans="1:22" s="12" customFormat="1" ht="180" x14ac:dyDescent="0.2">
      <c r="A131" s="65">
        <f t="shared" ca="1" si="31"/>
        <v>113102</v>
      </c>
      <c r="B131" s="32" t="s">
        <v>87</v>
      </c>
      <c r="C131" s="46" t="s">
        <v>23</v>
      </c>
      <c r="D131" s="46" t="s">
        <v>23</v>
      </c>
      <c r="E131" s="75" t="s">
        <v>8</v>
      </c>
      <c r="F131" s="43">
        <f ca="1">INDIRECT(ADDRESS(ROW(),COLUMN()+2+broj_sheet))</f>
        <v>1</v>
      </c>
      <c r="G131" s="86"/>
      <c r="H131" s="87">
        <f ca="1">F131*G131</f>
        <v>0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49">
        <v>1</v>
      </c>
      <c r="Q131" s="49">
        <v>1</v>
      </c>
      <c r="R131" s="49">
        <v>1</v>
      </c>
      <c r="S131" s="49">
        <v>1</v>
      </c>
      <c r="T131" s="49">
        <v>1</v>
      </c>
      <c r="U131" s="49">
        <v>1</v>
      </c>
      <c r="V131" s="72">
        <f>SUM(I131:U131)*G131</f>
        <v>0</v>
      </c>
    </row>
    <row r="132" spans="1:22" s="12" customFormat="1" ht="33.75" x14ac:dyDescent="0.2">
      <c r="A132" s="65">
        <f t="shared" ca="1" si="31"/>
        <v>113103</v>
      </c>
      <c r="B132" s="52" t="s">
        <v>131</v>
      </c>
      <c r="C132" s="46" t="s">
        <v>23</v>
      </c>
      <c r="D132" s="46" t="s">
        <v>23</v>
      </c>
      <c r="E132" s="75" t="s">
        <v>8</v>
      </c>
      <c r="F132" s="43">
        <f ca="1">INDIRECT(ADDRESS(ROW(),COLUMN()+2+broj_sheet))</f>
        <v>1</v>
      </c>
      <c r="G132" s="86"/>
      <c r="H132" s="87">
        <f ca="1">F132*G132</f>
        <v>0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49">
        <v>1</v>
      </c>
      <c r="Q132" s="49">
        <v>1</v>
      </c>
      <c r="R132" s="49">
        <v>1</v>
      </c>
      <c r="S132" s="49">
        <v>1</v>
      </c>
      <c r="T132" s="49">
        <v>1</v>
      </c>
      <c r="U132" s="49">
        <v>1</v>
      </c>
      <c r="V132" s="72">
        <f>SUM(I132:U132)*G132</f>
        <v>0</v>
      </c>
    </row>
    <row r="133" spans="1:22" x14ac:dyDescent="0.2">
      <c r="A133" s="120"/>
      <c r="B133" s="121"/>
      <c r="C133" s="121"/>
      <c r="D133" s="121"/>
      <c r="E133" s="121"/>
      <c r="F133" s="122" t="str">
        <f>"Ukupno "&amp;LOWER(B128)&amp;" - "&amp;LOWER(B129)&amp;":"</f>
        <v>Ukupno zajedničke usluge - opće usluge:</v>
      </c>
      <c r="G133" s="160">
        <f ca="1">SUM(H130:H132)</f>
        <v>0</v>
      </c>
      <c r="H133" s="160"/>
      <c r="I133" s="49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72">
        <f ca="1">SUM(I133:U133)*G133</f>
        <v>0</v>
      </c>
    </row>
    <row r="134" spans="1:22" s="24" customFormat="1" x14ac:dyDescent="0.2">
      <c r="A134" s="65"/>
      <c r="B134" s="29"/>
      <c r="C134" s="28"/>
      <c r="D134" s="28"/>
      <c r="E134" s="28"/>
      <c r="F134" s="28"/>
      <c r="G134" s="33"/>
      <c r="H134" s="64"/>
      <c r="I134" s="49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72"/>
    </row>
    <row r="135" spans="1:22" s="1" customFormat="1" x14ac:dyDescent="0.2">
      <c r="A135" s="34">
        <f t="shared" ref="A135:A146" ca="1" si="32">IF(VALUE(broj_sheet)&lt;10,
IF(OFFSET(A135,-1,0)=".",broj_sheet*10+(COUNTIF(INDIRECT(ADDRESS(1,COLUMN())&amp;":"&amp;ADDRESS(ROW()-1,COLUMN())),"&lt;99"))+1,
IF(OR(LEN(OFFSET(A135,-1,0))=2,AND(LEN(OFFSET(A135,-1,0))=0,LEN(OFFSET(A135,-3,0))=5)),
IF(LEN(OFFSET(A135,-1,0))=2,(OFFSET(A135,-1,0))*10+1,IF(AND(LEN(OFFSET(A135,-1,0))=0,LEN(OFFSET(A135,-3,0))=5),INT(LEFT(OFFSET(A135,-3,0),3))+1,"greška x")),
IF(LEN(OFFSET(A135,-1,0))=3,(OFFSET(A135,-1,0))*100+1,
IF(LEN(OFFSET(A135,-1,0))=5,(OFFSET(A135,-1,0))+1,"greška1")))),
IF(VALUE(broj_sheet)&gt;=10,
IF(OFFSET(A135,-1,0)= ".",broj_sheet*10+(COUNTIF(INDIRECT(ADDRESS(1,COLUMN())&amp;":"&amp;ADDRESS(ROW()-1,COLUMN())),"&lt;999"))+1,
IF(OR(LEN(OFFSET(A135,-1,0))=3,AND(LEN(OFFSET(A135,-1,0))=0,LEN(OFFSET(A135,-3,0))=6)),
IF(LEN(OFFSET(A135,-1,0))=3,(OFFSET(A135,-1,0))*10+1,IF(AND(LEN(OFFSET(A135,-1,0))=0,LEN(OFFSET(A135,-3,0))=6),INT(LEFT(OFFSET(A135,-3,0),4))+1,"greška y")),
IF(LEN(OFFSET(A135,-1,0))=4,(OFFSET(A135,-1,0))*100+1,
IF(LEN(OFFSET(A135,-1,0))=6,(OFFSET(A135,-1,0))+1,"greška2")))),"greška3"))</f>
        <v>1132</v>
      </c>
      <c r="B135" s="53" t="s">
        <v>18</v>
      </c>
      <c r="C135" s="39"/>
      <c r="D135" s="39"/>
      <c r="E135" s="54"/>
      <c r="F135" s="55"/>
      <c r="G135" s="56"/>
      <c r="H135" s="56"/>
      <c r="I135" s="49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72"/>
    </row>
    <row r="136" spans="1:22" s="13" customFormat="1" ht="22.5" x14ac:dyDescent="0.2">
      <c r="A136" s="65">
        <f t="shared" ca="1" si="32"/>
        <v>113201</v>
      </c>
      <c r="B136" s="32" t="s">
        <v>68</v>
      </c>
      <c r="C136" s="46" t="s">
        <v>23</v>
      </c>
      <c r="D136" s="46" t="s">
        <v>23</v>
      </c>
      <c r="E136" s="75" t="s">
        <v>9</v>
      </c>
      <c r="F136" s="43">
        <f t="shared" ref="F136:F146" ca="1" si="33">INDIRECT(ADDRESS(ROW(),COLUMN()+2+broj_sheet))</f>
        <v>40</v>
      </c>
      <c r="G136" s="44"/>
      <c r="H136" s="77">
        <f t="shared" ref="H136:H146" ca="1" si="34">F136*G136</f>
        <v>0</v>
      </c>
      <c r="I136" s="49">
        <v>117</v>
      </c>
      <c r="J136" s="45">
        <v>400</v>
      </c>
      <c r="K136" s="45">
        <v>110</v>
      </c>
      <c r="L136" s="45">
        <v>105</v>
      </c>
      <c r="M136" s="45">
        <v>360</v>
      </c>
      <c r="N136" s="45">
        <v>35</v>
      </c>
      <c r="O136" s="45">
        <v>160</v>
      </c>
      <c r="P136" s="45">
        <v>170</v>
      </c>
      <c r="Q136" s="45">
        <v>165</v>
      </c>
      <c r="R136" s="45">
        <v>100</v>
      </c>
      <c r="S136" s="45">
        <v>40</v>
      </c>
      <c r="T136" s="45">
        <v>0</v>
      </c>
      <c r="U136" s="45">
        <v>0</v>
      </c>
      <c r="V136" s="72">
        <f t="shared" ref="V136:V146" si="35">SUM(I136:U136)*G136</f>
        <v>0</v>
      </c>
    </row>
    <row r="137" spans="1:22" s="13" customFormat="1" ht="180" x14ac:dyDescent="0.2">
      <c r="A137" s="65">
        <f t="shared" ca="1" si="32"/>
        <v>113202</v>
      </c>
      <c r="B137" s="138" t="s">
        <v>86</v>
      </c>
      <c r="C137" s="46" t="s">
        <v>23</v>
      </c>
      <c r="D137" s="46" t="s">
        <v>23</v>
      </c>
      <c r="E137" s="75" t="s">
        <v>9</v>
      </c>
      <c r="F137" s="43">
        <f t="shared" ca="1" si="33"/>
        <v>35</v>
      </c>
      <c r="G137" s="44"/>
      <c r="H137" s="77">
        <f t="shared" ca="1" si="34"/>
        <v>0</v>
      </c>
      <c r="I137" s="49">
        <v>107</v>
      </c>
      <c r="J137" s="49">
        <v>270</v>
      </c>
      <c r="K137" s="49">
        <v>95</v>
      </c>
      <c r="L137" s="49">
        <v>95</v>
      </c>
      <c r="M137" s="49">
        <v>340</v>
      </c>
      <c r="N137" s="49">
        <v>35</v>
      </c>
      <c r="O137" s="49">
        <v>140</v>
      </c>
      <c r="P137" s="49">
        <v>160</v>
      </c>
      <c r="Q137" s="49">
        <v>115</v>
      </c>
      <c r="R137" s="49">
        <v>90</v>
      </c>
      <c r="S137" s="49">
        <v>35</v>
      </c>
      <c r="T137" s="49">
        <v>0</v>
      </c>
      <c r="U137" s="49">
        <v>0</v>
      </c>
      <c r="V137" s="72">
        <f t="shared" si="35"/>
        <v>0</v>
      </c>
    </row>
    <row r="138" spans="1:22" s="13" customFormat="1" ht="202.5" x14ac:dyDescent="0.2">
      <c r="A138" s="65">
        <f t="shared" ca="1" si="32"/>
        <v>113203</v>
      </c>
      <c r="B138" s="138" t="s">
        <v>85</v>
      </c>
      <c r="C138" s="46" t="s">
        <v>23</v>
      </c>
      <c r="D138" s="46" t="s">
        <v>23</v>
      </c>
      <c r="E138" s="75" t="s">
        <v>9</v>
      </c>
      <c r="F138" s="43">
        <f t="shared" ca="1" si="33"/>
        <v>5</v>
      </c>
      <c r="G138" s="44"/>
      <c r="H138" s="77">
        <f t="shared" ca="1" si="34"/>
        <v>0</v>
      </c>
      <c r="I138" s="49">
        <v>10</v>
      </c>
      <c r="J138" s="49">
        <v>16</v>
      </c>
      <c r="K138" s="49">
        <v>17</v>
      </c>
      <c r="L138" s="49">
        <v>10</v>
      </c>
      <c r="M138" s="49">
        <v>23</v>
      </c>
      <c r="N138" s="49">
        <v>2.5</v>
      </c>
      <c r="O138" s="49">
        <v>20</v>
      </c>
      <c r="P138" s="49">
        <v>10</v>
      </c>
      <c r="Q138" s="49">
        <v>50</v>
      </c>
      <c r="R138" s="49">
        <v>10</v>
      </c>
      <c r="S138" s="49">
        <v>5</v>
      </c>
      <c r="T138" s="49">
        <v>0</v>
      </c>
      <c r="U138" s="49">
        <v>0</v>
      </c>
      <c r="V138" s="72">
        <f t="shared" si="35"/>
        <v>0</v>
      </c>
    </row>
    <row r="139" spans="1:22" s="14" customFormat="1" ht="22.5" x14ac:dyDescent="0.2">
      <c r="A139" s="65">
        <f t="shared" ca="1" si="32"/>
        <v>113204</v>
      </c>
      <c r="B139" s="32" t="s">
        <v>63</v>
      </c>
      <c r="C139" s="46" t="s">
        <v>23</v>
      </c>
      <c r="D139" s="46" t="s">
        <v>23</v>
      </c>
      <c r="E139" s="75" t="s">
        <v>9</v>
      </c>
      <c r="F139" s="43">
        <f t="shared" ca="1" si="33"/>
        <v>150</v>
      </c>
      <c r="G139" s="44"/>
      <c r="H139" s="77">
        <f t="shared" ca="1" si="34"/>
        <v>0</v>
      </c>
      <c r="I139" s="49">
        <v>0</v>
      </c>
      <c r="J139" s="49">
        <v>1200</v>
      </c>
      <c r="K139" s="45">
        <v>0</v>
      </c>
      <c r="L139" s="45">
        <v>0</v>
      </c>
      <c r="M139" s="45">
        <v>1100</v>
      </c>
      <c r="N139" s="45">
        <v>0</v>
      </c>
      <c r="O139" s="45">
        <v>200</v>
      </c>
      <c r="P139" s="45">
        <v>0</v>
      </c>
      <c r="Q139" s="45">
        <v>250</v>
      </c>
      <c r="R139" s="45">
        <v>300</v>
      </c>
      <c r="S139" s="45">
        <v>150</v>
      </c>
      <c r="T139" s="45">
        <v>0</v>
      </c>
      <c r="U139" s="45">
        <v>0</v>
      </c>
      <c r="V139" s="72">
        <f t="shared" si="35"/>
        <v>0</v>
      </c>
    </row>
    <row r="140" spans="1:22" s="14" customFormat="1" ht="22.5" x14ac:dyDescent="0.2">
      <c r="A140" s="69">
        <f t="shared" ca="1" si="32"/>
        <v>113205</v>
      </c>
      <c r="B140" s="32" t="s">
        <v>64</v>
      </c>
      <c r="C140" s="46" t="s">
        <v>23</v>
      </c>
      <c r="D140" s="46" t="s">
        <v>23</v>
      </c>
      <c r="E140" s="75" t="s">
        <v>9</v>
      </c>
      <c r="F140" s="43">
        <f t="shared" ca="1" si="33"/>
        <v>50</v>
      </c>
      <c r="G140" s="44"/>
      <c r="H140" s="77">
        <f t="shared" ca="1" si="34"/>
        <v>0</v>
      </c>
      <c r="I140" s="49">
        <v>260</v>
      </c>
      <c r="J140" s="49">
        <v>200</v>
      </c>
      <c r="K140" s="45">
        <v>200</v>
      </c>
      <c r="L140" s="45">
        <v>160</v>
      </c>
      <c r="M140" s="45">
        <v>180</v>
      </c>
      <c r="N140" s="45">
        <v>70</v>
      </c>
      <c r="O140" s="45">
        <v>250</v>
      </c>
      <c r="P140" s="45">
        <v>320</v>
      </c>
      <c r="Q140" s="45">
        <v>150</v>
      </c>
      <c r="R140" s="45">
        <v>50</v>
      </c>
      <c r="S140" s="45">
        <v>50</v>
      </c>
      <c r="T140" s="45">
        <v>0</v>
      </c>
      <c r="U140" s="45">
        <v>0</v>
      </c>
      <c r="V140" s="72">
        <f t="shared" si="35"/>
        <v>0</v>
      </c>
    </row>
    <row r="141" spans="1:22" s="13" customFormat="1" ht="56.25" x14ac:dyDescent="0.2">
      <c r="A141" s="65">
        <f t="shared" ca="1" si="32"/>
        <v>113206</v>
      </c>
      <c r="B141" s="32" t="s">
        <v>147</v>
      </c>
      <c r="C141" s="46" t="s">
        <v>23</v>
      </c>
      <c r="D141" s="46" t="s">
        <v>23</v>
      </c>
      <c r="E141" s="75" t="s">
        <v>7</v>
      </c>
      <c r="F141" s="43">
        <f t="shared" ca="1" si="33"/>
        <v>2</v>
      </c>
      <c r="G141" s="44"/>
      <c r="H141" s="77">
        <f t="shared" ca="1" si="34"/>
        <v>0</v>
      </c>
      <c r="I141" s="49">
        <v>3</v>
      </c>
      <c r="J141" s="45">
        <v>8</v>
      </c>
      <c r="K141" s="45">
        <v>2</v>
      </c>
      <c r="L141" s="45">
        <v>3</v>
      </c>
      <c r="M141" s="45">
        <v>7</v>
      </c>
      <c r="N141" s="45">
        <v>1</v>
      </c>
      <c r="O141" s="45">
        <v>4</v>
      </c>
      <c r="P141" s="45">
        <v>3</v>
      </c>
      <c r="Q141" s="45">
        <v>3</v>
      </c>
      <c r="R141" s="45">
        <v>3</v>
      </c>
      <c r="S141" s="45">
        <v>2</v>
      </c>
      <c r="T141" s="45">
        <v>0</v>
      </c>
      <c r="U141" s="45">
        <v>0</v>
      </c>
      <c r="V141" s="72">
        <f t="shared" si="35"/>
        <v>0</v>
      </c>
    </row>
    <row r="142" spans="1:22" s="90" customFormat="1" ht="123.75" x14ac:dyDescent="0.2">
      <c r="A142" s="69">
        <f t="shared" ca="1" si="32"/>
        <v>113207</v>
      </c>
      <c r="B142" s="32" t="s">
        <v>126</v>
      </c>
      <c r="C142" s="46" t="s">
        <v>23</v>
      </c>
      <c r="D142" s="46" t="s">
        <v>23</v>
      </c>
      <c r="E142" s="75" t="s">
        <v>7</v>
      </c>
      <c r="F142" s="43">
        <f t="shared" ca="1" si="33"/>
        <v>1</v>
      </c>
      <c r="G142" s="44"/>
      <c r="H142" s="77">
        <f t="shared" ca="1" si="34"/>
        <v>0</v>
      </c>
      <c r="I142" s="91">
        <v>0</v>
      </c>
      <c r="J142" s="91">
        <v>0</v>
      </c>
      <c r="K142" s="91">
        <v>0</v>
      </c>
      <c r="L142" s="91">
        <v>1</v>
      </c>
      <c r="M142" s="91">
        <v>0</v>
      </c>
      <c r="N142" s="91">
        <v>0</v>
      </c>
      <c r="O142" s="91">
        <v>3</v>
      </c>
      <c r="P142" s="91">
        <v>0</v>
      </c>
      <c r="Q142" s="91">
        <v>1</v>
      </c>
      <c r="R142" s="91">
        <v>0</v>
      </c>
      <c r="S142" s="91">
        <v>1</v>
      </c>
      <c r="T142" s="91">
        <v>0</v>
      </c>
      <c r="U142" s="91">
        <v>0</v>
      </c>
      <c r="V142" s="72">
        <f t="shared" si="35"/>
        <v>0</v>
      </c>
    </row>
    <row r="143" spans="1:22" s="16" customFormat="1" ht="123.75" x14ac:dyDescent="0.2">
      <c r="A143" s="65">
        <f t="shared" ca="1" si="32"/>
        <v>113208</v>
      </c>
      <c r="B143" s="32" t="s">
        <v>127</v>
      </c>
      <c r="C143" s="46" t="s">
        <v>23</v>
      </c>
      <c r="D143" s="46" t="s">
        <v>23</v>
      </c>
      <c r="E143" s="75" t="s">
        <v>7</v>
      </c>
      <c r="F143" s="43">
        <f t="shared" ca="1" si="33"/>
        <v>1</v>
      </c>
      <c r="G143" s="44"/>
      <c r="H143" s="77">
        <f t="shared" ca="1" si="34"/>
        <v>0</v>
      </c>
      <c r="I143" s="49">
        <v>1</v>
      </c>
      <c r="J143" s="45">
        <v>1</v>
      </c>
      <c r="K143" s="45">
        <v>1</v>
      </c>
      <c r="L143" s="45">
        <v>1</v>
      </c>
      <c r="M143" s="45">
        <v>1</v>
      </c>
      <c r="N143" s="45">
        <v>1</v>
      </c>
      <c r="O143" s="45">
        <v>1</v>
      </c>
      <c r="P143" s="45">
        <v>1</v>
      </c>
      <c r="Q143" s="45">
        <v>0</v>
      </c>
      <c r="R143" s="45">
        <v>1</v>
      </c>
      <c r="S143" s="45">
        <v>1</v>
      </c>
      <c r="T143" s="45">
        <v>0</v>
      </c>
      <c r="U143" s="45">
        <v>0</v>
      </c>
      <c r="V143" s="72">
        <f t="shared" si="35"/>
        <v>0</v>
      </c>
    </row>
    <row r="144" spans="1:22" s="15" customFormat="1" ht="22.5" x14ac:dyDescent="0.2">
      <c r="A144" s="65">
        <f t="shared" ca="1" si="32"/>
        <v>113209</v>
      </c>
      <c r="B144" s="32" t="s">
        <v>66</v>
      </c>
      <c r="C144" s="46" t="s">
        <v>23</v>
      </c>
      <c r="D144" s="46" t="s">
        <v>23</v>
      </c>
      <c r="E144" s="75" t="s">
        <v>8</v>
      </c>
      <c r="F144" s="43">
        <f t="shared" ca="1" si="33"/>
        <v>1</v>
      </c>
      <c r="G144" s="44"/>
      <c r="H144" s="77">
        <f t="shared" ca="1" si="34"/>
        <v>0</v>
      </c>
      <c r="I144" s="49">
        <v>1</v>
      </c>
      <c r="J144" s="49">
        <v>1</v>
      </c>
      <c r="K144" s="49">
        <v>1</v>
      </c>
      <c r="L144" s="49">
        <v>1</v>
      </c>
      <c r="M144" s="49">
        <v>1</v>
      </c>
      <c r="N144" s="49">
        <v>1</v>
      </c>
      <c r="O144" s="49">
        <v>1</v>
      </c>
      <c r="P144" s="49">
        <v>1</v>
      </c>
      <c r="Q144" s="49">
        <v>1</v>
      </c>
      <c r="R144" s="49">
        <v>1</v>
      </c>
      <c r="S144" s="49">
        <v>1</v>
      </c>
      <c r="T144" s="45">
        <v>0</v>
      </c>
      <c r="U144" s="45">
        <v>0</v>
      </c>
      <c r="V144" s="72">
        <f t="shared" si="35"/>
        <v>0</v>
      </c>
    </row>
    <row r="145" spans="1:22" s="15" customFormat="1" ht="67.5" x14ac:dyDescent="0.2">
      <c r="A145" s="65">
        <f t="shared" ca="1" si="32"/>
        <v>113210</v>
      </c>
      <c r="B145" s="32" t="s">
        <v>150</v>
      </c>
      <c r="C145" s="46" t="s">
        <v>23</v>
      </c>
      <c r="D145" s="46" t="s">
        <v>23</v>
      </c>
      <c r="E145" s="75" t="s">
        <v>8</v>
      </c>
      <c r="F145" s="43">
        <f t="shared" ca="1" si="33"/>
        <v>1</v>
      </c>
      <c r="G145" s="44"/>
      <c r="H145" s="77">
        <f t="shared" ca="1" si="34"/>
        <v>0</v>
      </c>
      <c r="I145" s="49">
        <v>1</v>
      </c>
      <c r="J145" s="49">
        <v>1</v>
      </c>
      <c r="K145" s="49">
        <v>1</v>
      </c>
      <c r="L145" s="49">
        <v>1</v>
      </c>
      <c r="M145" s="49">
        <v>1</v>
      </c>
      <c r="N145" s="49">
        <v>1</v>
      </c>
      <c r="O145" s="49">
        <v>1</v>
      </c>
      <c r="P145" s="49">
        <v>1</v>
      </c>
      <c r="Q145" s="49">
        <v>1</v>
      </c>
      <c r="R145" s="49">
        <v>1</v>
      </c>
      <c r="S145" s="49">
        <v>1</v>
      </c>
      <c r="T145" s="45">
        <v>0</v>
      </c>
      <c r="U145" s="45">
        <v>0</v>
      </c>
      <c r="V145" s="72">
        <f t="shared" si="35"/>
        <v>0</v>
      </c>
    </row>
    <row r="146" spans="1:22" s="15" customFormat="1" ht="22.5" x14ac:dyDescent="0.2">
      <c r="A146" s="65">
        <f t="shared" ca="1" si="32"/>
        <v>113211</v>
      </c>
      <c r="B146" s="32" t="s">
        <v>67</v>
      </c>
      <c r="C146" s="46" t="s">
        <v>23</v>
      </c>
      <c r="D146" s="46" t="s">
        <v>23</v>
      </c>
      <c r="E146" s="75" t="s">
        <v>8</v>
      </c>
      <c r="F146" s="43">
        <f t="shared" ca="1" si="33"/>
        <v>1</v>
      </c>
      <c r="G146" s="44"/>
      <c r="H146" s="77">
        <f t="shared" ca="1" si="34"/>
        <v>0</v>
      </c>
      <c r="I146" s="49">
        <v>1</v>
      </c>
      <c r="J146" s="49">
        <v>1</v>
      </c>
      <c r="K146" s="49">
        <v>1</v>
      </c>
      <c r="L146" s="49">
        <v>1</v>
      </c>
      <c r="M146" s="49">
        <v>1</v>
      </c>
      <c r="N146" s="49">
        <v>1</v>
      </c>
      <c r="O146" s="49">
        <v>1</v>
      </c>
      <c r="P146" s="49">
        <v>1</v>
      </c>
      <c r="Q146" s="49">
        <v>1</v>
      </c>
      <c r="R146" s="49">
        <v>1</v>
      </c>
      <c r="S146" s="49">
        <v>1</v>
      </c>
      <c r="T146" s="45">
        <v>1</v>
      </c>
      <c r="U146" s="45">
        <v>0</v>
      </c>
      <c r="V146" s="72">
        <f t="shared" si="35"/>
        <v>0</v>
      </c>
    </row>
    <row r="147" spans="1:22" x14ac:dyDescent="0.2">
      <c r="A147" s="120"/>
      <c r="B147" s="121"/>
      <c r="C147" s="121"/>
      <c r="D147" s="121"/>
      <c r="E147" s="121"/>
      <c r="F147" s="122" t="str">
        <f>"Ukupno "&amp;LOWER(B128)&amp;" - "&amp;LOWER(B135)&amp;":"</f>
        <v>Ukupno zajedničke usluge - građevinske usluge:</v>
      </c>
      <c r="G147" s="160">
        <f ca="1">SUM(H136:H146)</f>
        <v>0</v>
      </c>
      <c r="H147" s="160"/>
      <c r="I147" s="49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37"/>
    </row>
    <row r="148" spans="1:22" s="24" customFormat="1" x14ac:dyDescent="0.2">
      <c r="A148" s="65"/>
      <c r="B148" s="29"/>
      <c r="C148" s="28"/>
      <c r="D148" s="28"/>
      <c r="E148" s="28"/>
      <c r="F148" s="28"/>
      <c r="G148" s="33"/>
      <c r="H148" s="64"/>
      <c r="I148" s="49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72"/>
    </row>
    <row r="149" spans="1:22" ht="23.25" customHeight="1" x14ac:dyDescent="0.2">
      <c r="A149" s="120"/>
      <c r="B149" s="121"/>
      <c r="C149" s="121"/>
      <c r="D149" s="121"/>
      <c r="E149" s="121"/>
      <c r="F149" s="129" t="s">
        <v>12</v>
      </c>
      <c r="G149" s="158">
        <f ca="1">SUMIF(F3:F147,"*ukupno*",G3:G147)</f>
        <v>0</v>
      </c>
      <c r="H149" s="159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88">
        <f ca="1">SUM(V8:V146)</f>
        <v>0</v>
      </c>
    </row>
    <row r="150" spans="1:22" x14ac:dyDescent="0.2">
      <c r="A150" s="128"/>
      <c r="B150" s="128"/>
      <c r="C150" s="128"/>
      <c r="D150" s="128"/>
      <c r="E150" s="128"/>
      <c r="F150" s="128"/>
      <c r="G150" s="128"/>
      <c r="H150" s="128"/>
      <c r="I150" s="12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2" x14ac:dyDescent="0.2">
      <c r="A151" s="37"/>
      <c r="B151" s="37"/>
      <c r="C151" s="37"/>
      <c r="D151" s="37"/>
      <c r="E151" s="37"/>
      <c r="F151" s="37"/>
      <c r="G151" s="37"/>
      <c r="H151" s="37"/>
    </row>
    <row r="152" spans="1:22" s="37" customFormat="1" x14ac:dyDescent="0.2"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s="37" customFormat="1" x14ac:dyDescent="0.2"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s="37" customFormat="1" x14ac:dyDescent="0.2"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s="37" customFormat="1" x14ac:dyDescent="0.2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s="37" customFormat="1" x14ac:dyDescent="0.2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s="37" customFormat="1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s="37" customFormat="1" x14ac:dyDescent="0.2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s="37" customFormat="1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s="37" customFormat="1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0:22" s="37" customFormat="1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0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0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0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0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0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0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0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0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0:22" s="37" customFormat="1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0:22" s="37" customFormat="1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0:22" s="37" customFormat="1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0:22" s="37" customFormat="1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0:22" s="37" customFormat="1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0:22" s="37" customFormat="1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0:22" s="37" customFormat="1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0:22" s="37" customFormat="1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0:22" s="37" customFormat="1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0:22" s="37" customFormat="1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0:22" s="37" customFormat="1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0:22" s="37" customFormat="1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0:22" s="37" customFormat="1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0:22" s="37" customFormat="1" x14ac:dyDescent="0.2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0:22" s="37" customFormat="1" x14ac:dyDescent="0.2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0:22" s="37" customFormat="1" x14ac:dyDescent="0.2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0:22" s="37" customFormat="1" x14ac:dyDescent="0.2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0:22" s="37" customFormat="1" x14ac:dyDescent="0.2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0:22" s="37" customFormat="1" x14ac:dyDescent="0.2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0:22" s="37" customFormat="1" x14ac:dyDescent="0.2"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0:22" s="37" customFormat="1" x14ac:dyDescent="0.2"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0:22" s="37" customFormat="1" x14ac:dyDescent="0.2"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4" spans="1:22" s="37" customFormat="1" x14ac:dyDescent="0.2">
      <c r="A194" s="130"/>
      <c r="B194" s="131"/>
      <c r="C194" s="132"/>
      <c r="D194" s="132"/>
      <c r="F194" s="134"/>
      <c r="G194" s="119"/>
      <c r="H194" s="11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mergeCells count="12">
    <mergeCell ref="G133:H133"/>
    <mergeCell ref="G147:H147"/>
    <mergeCell ref="G149:H149"/>
    <mergeCell ref="G106:H106"/>
    <mergeCell ref="G118:H118"/>
    <mergeCell ref="G126:H126"/>
    <mergeCell ref="G79:H79"/>
    <mergeCell ref="A1:B2"/>
    <mergeCell ref="D1:H1"/>
    <mergeCell ref="D2:H2"/>
    <mergeCell ref="G47:H47"/>
    <mergeCell ref="G68:H68"/>
  </mergeCells>
  <conditionalFormatting sqref="E86 E46:F46 E62:F67 E25 E22:E23 F22:F25 E50:F57 F89:F103 F83:F87 F71:F77 E59:F60 E40:F44 E26:F37 E8:F21">
    <cfRule type="cellIs" dxfId="412" priority="314" stopIfTrue="1" operator="equal">
      <formula>0</formula>
    </cfRule>
  </conditionalFormatting>
  <conditionalFormatting sqref="F46 F62:F67 I112:S113 F109:F113 I21:I23 M21:M23 I62:I64 T61:U64 I114:K114 F50:F57 I109:T111 I115:T117 F144:F146 F136:F142 I128:U148 F121:F125 I118:U126 T112:T114 U109:U117 F89:F103 F83:F87 F71:F77 I65:U108 F59:F60 F40:F44 I40:U60 T36:U39 I25:I37 M25:M37 T21:T35 J25:L35 N25:N35 P25:P35 R25:S35 O25:O37 Q25:Q37 U25:U35 F8:F37 I8:U20">
    <cfRule type="cellIs" dxfId="411" priority="313" stopIfTrue="1" operator="equal">
      <formula>""</formula>
    </cfRule>
  </conditionalFormatting>
  <conditionalFormatting sqref="A135:A142 A45:A57 A106:A118 A144:A146 A128:A133 A120:A126 A89:A103 A79:A87 A62:A77 A59:A60 A5:A21">
    <cfRule type="expression" dxfId="410" priority="307">
      <formula>AND(LEN(A5)=2,VALUE(broj_sheet)&lt;10)</formula>
    </cfRule>
  </conditionalFormatting>
  <conditionalFormatting sqref="A135:A142 A45:A57 A106:A118 A144:A146 A128:A133 A120:A126 A89:A103 A79:A87 A62:A77 A59:A60 A5:A21">
    <cfRule type="expression" dxfId="409" priority="310">
      <formula>AND(LEN(A5)=3,VALUE(broj_sheet)&gt;=10)</formula>
    </cfRule>
  </conditionalFormatting>
  <conditionalFormatting sqref="A135:A142 A45:A57 A106:A118 A144:A146 A128:A133 A120:A126 A89:A103 A79:A87 A62:A77 A59:A60 A5:A21">
    <cfRule type="expression" dxfId="408" priority="311">
      <formula>AND(LEN(A5)=4,VALUE(broj_sheet)&gt;=10)</formula>
    </cfRule>
  </conditionalFormatting>
  <conditionalFormatting sqref="A135:A142 A45:A57 A106:A118 A144:A146 A128:A133 A120:A126 A89:A103 A79:A87 A62:A77 A59:A60 A5:A21">
    <cfRule type="expression" dxfId="407" priority="308">
      <formula>AND(LEN(A5)=3,VALUE(broj_sheet)&lt;10)</formula>
    </cfRule>
  </conditionalFormatting>
  <conditionalFormatting sqref="A135:A142 A45:A57 A106:A118 A144:A146 A128:A133 A120:A126 A89:A103 A79:A87 A62:A77 A59:A60 A5:A21">
    <cfRule type="expression" dxfId="406" priority="309">
      <formula>AND(LEN(A5)=5,VALUE(broj_sheet)&lt;10)</formula>
    </cfRule>
  </conditionalFormatting>
  <conditionalFormatting sqref="A135:A142 A45:A57 A106:A118 A144:A146 A128:A133 A120:A126 A89:A103 A79:A87 A62:A77 A59:A60 A5:A21">
    <cfRule type="expression" dxfId="405" priority="312">
      <formula>AND(LEN(A5)=6,VALUE(broj_sheet)&gt;=10)</formula>
    </cfRule>
  </conditionalFormatting>
  <conditionalFormatting sqref="F46 F62:F67 F50:F57 F89:F103 F83:F87 F71:F77 F59:F60 F40:F44 F8:F37">
    <cfRule type="cellIs" dxfId="404" priority="306" operator="equal">
      <formula>"''"</formula>
    </cfRule>
  </conditionalFormatting>
  <conditionalFormatting sqref="F109:F113 F144:F146 F136:F142 F121:F125">
    <cfRule type="cellIs" dxfId="403" priority="304" operator="equal">
      <formula>0</formula>
    </cfRule>
    <cfRule type="cellIs" dxfId="402" priority="305" operator="equal">
      <formula>"''"</formula>
    </cfRule>
  </conditionalFormatting>
  <conditionalFormatting sqref="A80 A69 A107 A48:A49 A5:A21">
    <cfRule type="cellIs" dxfId="401" priority="303" operator="equal">
      <formula>"."</formula>
    </cfRule>
  </conditionalFormatting>
  <conditionalFormatting sqref="A119">
    <cfRule type="expression" dxfId="400" priority="297">
      <formula>AND(LEN(A119)=2,VALUE(broj_sheet)&lt;10)</formula>
    </cfRule>
  </conditionalFormatting>
  <conditionalFormatting sqref="A119">
    <cfRule type="expression" dxfId="399" priority="300">
      <formula>AND(LEN(A119)=3,VALUE(broj_sheet)&gt;=10)</formula>
    </cfRule>
  </conditionalFormatting>
  <conditionalFormatting sqref="A119">
    <cfRule type="expression" dxfId="398" priority="301">
      <formula>AND(LEN(A119)=4,VALUE(broj_sheet)&gt;=10)</formula>
    </cfRule>
  </conditionalFormatting>
  <conditionalFormatting sqref="A119">
    <cfRule type="expression" dxfId="397" priority="298">
      <formula>AND(LEN(A119)=3,VALUE(broj_sheet)&lt;10)</formula>
    </cfRule>
  </conditionalFormatting>
  <conditionalFormatting sqref="A119">
    <cfRule type="expression" dxfId="396" priority="299">
      <formula>AND(LEN(A119)=5,VALUE(broj_sheet)&lt;10)</formula>
    </cfRule>
  </conditionalFormatting>
  <conditionalFormatting sqref="A119">
    <cfRule type="expression" dxfId="395" priority="302">
      <formula>AND(LEN(A119)=6,VALUE(broj_sheet)&gt;=10)</formula>
    </cfRule>
  </conditionalFormatting>
  <conditionalFormatting sqref="A119">
    <cfRule type="cellIs" dxfId="394" priority="296" operator="equal">
      <formula>"."</formula>
    </cfRule>
  </conditionalFormatting>
  <conditionalFormatting sqref="A134">
    <cfRule type="expression" dxfId="393" priority="290">
      <formula>AND(LEN(A134)=2,VALUE(broj_sheet)&lt;10)</formula>
    </cfRule>
  </conditionalFormatting>
  <conditionalFormatting sqref="A134">
    <cfRule type="expression" dxfId="392" priority="293">
      <formula>AND(LEN(A134)=3,VALUE(broj_sheet)&gt;=10)</formula>
    </cfRule>
  </conditionalFormatting>
  <conditionalFormatting sqref="A134">
    <cfRule type="expression" dxfId="391" priority="294">
      <formula>AND(LEN(A134)=4,VALUE(broj_sheet)&gt;=10)</formula>
    </cfRule>
  </conditionalFormatting>
  <conditionalFormatting sqref="A134">
    <cfRule type="expression" dxfId="390" priority="291">
      <formula>AND(LEN(A134)=3,VALUE(broj_sheet)&lt;10)</formula>
    </cfRule>
  </conditionalFormatting>
  <conditionalFormatting sqref="A134">
    <cfRule type="expression" dxfId="389" priority="292">
      <formula>AND(LEN(A134)=5,VALUE(broj_sheet)&lt;10)</formula>
    </cfRule>
  </conditionalFormatting>
  <conditionalFormatting sqref="A134">
    <cfRule type="expression" dxfId="388" priority="295">
      <formula>AND(LEN(A134)=6,VALUE(broj_sheet)&gt;=10)</formula>
    </cfRule>
  </conditionalFormatting>
  <conditionalFormatting sqref="A134">
    <cfRule type="cellIs" dxfId="387" priority="289" operator="equal">
      <formula>"."</formula>
    </cfRule>
  </conditionalFormatting>
  <conditionalFormatting sqref="F114:F117">
    <cfRule type="cellIs" dxfId="386" priority="288" stopIfTrue="1" operator="equal">
      <formula>""</formula>
    </cfRule>
  </conditionalFormatting>
  <conditionalFormatting sqref="F114:F117">
    <cfRule type="cellIs" dxfId="385" priority="286" operator="equal">
      <formula>0</formula>
    </cfRule>
    <cfRule type="cellIs" dxfId="384" priority="287" operator="equal">
      <formula>"''"</formula>
    </cfRule>
  </conditionalFormatting>
  <conditionalFormatting sqref="F130:F131">
    <cfRule type="cellIs" dxfId="383" priority="285" stopIfTrue="1" operator="equal">
      <formula>""</formula>
    </cfRule>
  </conditionalFormatting>
  <conditionalFormatting sqref="F130:F131">
    <cfRule type="cellIs" dxfId="382" priority="283" operator="equal">
      <formula>0</formula>
    </cfRule>
    <cfRule type="cellIs" dxfId="381" priority="284" operator="equal">
      <formula>"''"</formula>
    </cfRule>
  </conditionalFormatting>
  <conditionalFormatting sqref="A36">
    <cfRule type="expression" dxfId="380" priority="267">
      <formula>AND(LEN(A36)=2,VALUE(broj_sheet)&lt;10)</formula>
    </cfRule>
  </conditionalFormatting>
  <conditionalFormatting sqref="A36">
    <cfRule type="expression" dxfId="379" priority="270">
      <formula>AND(LEN(A36)=3,VALUE(broj_sheet)&gt;=10)</formula>
    </cfRule>
  </conditionalFormatting>
  <conditionalFormatting sqref="A36">
    <cfRule type="expression" dxfId="378" priority="271">
      <formula>AND(LEN(A36)=4,VALUE(broj_sheet)&gt;=10)</formula>
    </cfRule>
  </conditionalFormatting>
  <conditionalFormatting sqref="A36">
    <cfRule type="expression" dxfId="377" priority="268">
      <formula>AND(LEN(A36)=3,VALUE(broj_sheet)&lt;10)</formula>
    </cfRule>
  </conditionalFormatting>
  <conditionalFormatting sqref="A36">
    <cfRule type="expression" dxfId="376" priority="269">
      <formula>AND(LEN(A36)=5,VALUE(broj_sheet)&lt;10)</formula>
    </cfRule>
  </conditionalFormatting>
  <conditionalFormatting sqref="A36">
    <cfRule type="expression" dxfId="375" priority="272">
      <formula>AND(LEN(A36)=6,VALUE(broj_sheet)&gt;=10)</formula>
    </cfRule>
  </conditionalFormatting>
  <conditionalFormatting sqref="A36">
    <cfRule type="cellIs" dxfId="374" priority="266" operator="equal">
      <formula>"."</formula>
    </cfRule>
  </conditionalFormatting>
  <conditionalFormatting sqref="E45:F45">
    <cfRule type="cellIs" dxfId="373" priority="254" stopIfTrue="1" operator="equal">
      <formula>0</formula>
    </cfRule>
  </conditionalFormatting>
  <conditionalFormatting sqref="F45">
    <cfRule type="cellIs" dxfId="372" priority="253" stopIfTrue="1" operator="equal">
      <formula>""</formula>
    </cfRule>
  </conditionalFormatting>
  <conditionalFormatting sqref="F45">
    <cfRule type="cellIs" dxfId="371" priority="252" operator="equal">
      <formula>"''"</formula>
    </cfRule>
  </conditionalFormatting>
  <conditionalFormatting sqref="A148">
    <cfRule type="expression" dxfId="370" priority="246">
      <formula>AND(LEN(A148)=2,VALUE(broj_sheet)&lt;10)</formula>
    </cfRule>
  </conditionalFormatting>
  <conditionalFormatting sqref="A148">
    <cfRule type="expression" dxfId="369" priority="249">
      <formula>AND(LEN(A148)=3,VALUE(broj_sheet)&gt;=10)</formula>
    </cfRule>
  </conditionalFormatting>
  <conditionalFormatting sqref="A148">
    <cfRule type="expression" dxfId="368" priority="250">
      <formula>AND(LEN(A148)=4,VALUE(broj_sheet)&gt;=10)</formula>
    </cfRule>
  </conditionalFormatting>
  <conditionalFormatting sqref="A148">
    <cfRule type="expression" dxfId="367" priority="247">
      <formula>AND(LEN(A148)=3,VALUE(broj_sheet)&lt;10)</formula>
    </cfRule>
  </conditionalFormatting>
  <conditionalFormatting sqref="A148">
    <cfRule type="expression" dxfId="366" priority="248">
      <formula>AND(LEN(A148)=5,VALUE(broj_sheet)&lt;10)</formula>
    </cfRule>
  </conditionalFormatting>
  <conditionalFormatting sqref="A148">
    <cfRule type="expression" dxfId="365" priority="251">
      <formula>AND(LEN(A148)=6,VALUE(broj_sheet)&gt;=10)</formula>
    </cfRule>
  </conditionalFormatting>
  <conditionalFormatting sqref="A148">
    <cfRule type="cellIs" dxfId="364" priority="245" operator="equal">
      <formula>"."</formula>
    </cfRule>
  </conditionalFormatting>
  <conditionalFormatting sqref="F132">
    <cfRule type="cellIs" dxfId="363" priority="244" stopIfTrue="1" operator="equal">
      <formula>""</formula>
    </cfRule>
  </conditionalFormatting>
  <conditionalFormatting sqref="F132">
    <cfRule type="cellIs" dxfId="362" priority="242" operator="equal">
      <formula>0</formula>
    </cfRule>
    <cfRule type="cellIs" dxfId="361" priority="243" operator="equal">
      <formula>"''"</formula>
    </cfRule>
  </conditionalFormatting>
  <conditionalFormatting sqref="E58:F58">
    <cfRule type="cellIs" dxfId="360" priority="241" stopIfTrue="1" operator="equal">
      <formula>0</formula>
    </cfRule>
  </conditionalFormatting>
  <conditionalFormatting sqref="F58">
    <cfRule type="cellIs" dxfId="359" priority="240" stopIfTrue="1" operator="equal">
      <formula>""</formula>
    </cfRule>
  </conditionalFormatting>
  <conditionalFormatting sqref="A58">
    <cfRule type="expression" dxfId="358" priority="234">
      <formula>AND(LEN(A58)=2,VALUE(broj_sheet)&lt;10)</formula>
    </cfRule>
  </conditionalFormatting>
  <conditionalFormatting sqref="A58">
    <cfRule type="expression" dxfId="357" priority="237">
      <formula>AND(LEN(A58)=3,VALUE(broj_sheet)&gt;=10)</formula>
    </cfRule>
  </conditionalFormatting>
  <conditionalFormatting sqref="A58">
    <cfRule type="expression" dxfId="356" priority="238">
      <formula>AND(LEN(A58)=4,VALUE(broj_sheet)&gt;=10)</formula>
    </cfRule>
  </conditionalFormatting>
  <conditionalFormatting sqref="A58">
    <cfRule type="expression" dxfId="355" priority="235">
      <formula>AND(LEN(A58)=3,VALUE(broj_sheet)&lt;10)</formula>
    </cfRule>
  </conditionalFormatting>
  <conditionalFormatting sqref="A58">
    <cfRule type="expression" dxfId="354" priority="236">
      <formula>AND(LEN(A58)=5,VALUE(broj_sheet)&lt;10)</formula>
    </cfRule>
  </conditionalFormatting>
  <conditionalFormatting sqref="A58">
    <cfRule type="expression" dxfId="353" priority="239">
      <formula>AND(LEN(A58)=6,VALUE(broj_sheet)&gt;=10)</formula>
    </cfRule>
  </conditionalFormatting>
  <conditionalFormatting sqref="F58">
    <cfRule type="cellIs" dxfId="352" priority="233" operator="equal">
      <formula>"''"</formula>
    </cfRule>
  </conditionalFormatting>
  <conditionalFormatting sqref="E61:F61">
    <cfRule type="cellIs" dxfId="351" priority="232" stopIfTrue="1" operator="equal">
      <formula>0</formula>
    </cfRule>
  </conditionalFormatting>
  <conditionalFormatting sqref="F61 I61">
    <cfRule type="cellIs" dxfId="350" priority="231" stopIfTrue="1" operator="equal">
      <formula>""</formula>
    </cfRule>
  </conditionalFormatting>
  <conditionalFormatting sqref="A61">
    <cfRule type="expression" dxfId="349" priority="225">
      <formula>AND(LEN(A61)=2,VALUE(broj_sheet)&lt;10)</formula>
    </cfRule>
  </conditionalFormatting>
  <conditionalFormatting sqref="A61">
    <cfRule type="expression" dxfId="348" priority="228">
      <formula>AND(LEN(A61)=3,VALUE(broj_sheet)&gt;=10)</formula>
    </cfRule>
  </conditionalFormatting>
  <conditionalFormatting sqref="A61">
    <cfRule type="expression" dxfId="347" priority="229">
      <formula>AND(LEN(A61)=4,VALUE(broj_sheet)&gt;=10)</formula>
    </cfRule>
  </conditionalFormatting>
  <conditionalFormatting sqref="A61">
    <cfRule type="expression" dxfId="346" priority="226">
      <formula>AND(LEN(A61)=3,VALUE(broj_sheet)&lt;10)</formula>
    </cfRule>
  </conditionalFormatting>
  <conditionalFormatting sqref="A61">
    <cfRule type="expression" dxfId="345" priority="227">
      <formula>AND(LEN(A61)=5,VALUE(broj_sheet)&lt;10)</formula>
    </cfRule>
  </conditionalFormatting>
  <conditionalFormatting sqref="A61">
    <cfRule type="expression" dxfId="344" priority="230">
      <formula>AND(LEN(A61)=6,VALUE(broj_sheet)&gt;=10)</formula>
    </cfRule>
  </conditionalFormatting>
  <conditionalFormatting sqref="F61">
    <cfRule type="cellIs" dxfId="343" priority="224" operator="equal">
      <formula>"''"</formula>
    </cfRule>
  </conditionalFormatting>
  <conditionalFormatting sqref="F78">
    <cfRule type="cellIs" dxfId="342" priority="214" stopIfTrue="1" operator="equal">
      <formula>0</formula>
    </cfRule>
  </conditionalFormatting>
  <conditionalFormatting sqref="F78">
    <cfRule type="cellIs" dxfId="341" priority="213" stopIfTrue="1" operator="equal">
      <formula>""</formula>
    </cfRule>
  </conditionalFormatting>
  <conditionalFormatting sqref="A78">
    <cfRule type="expression" dxfId="340" priority="207">
      <formula>AND(LEN(A78)=2,VALUE(broj_sheet)&lt;10)</formula>
    </cfRule>
  </conditionalFormatting>
  <conditionalFormatting sqref="A78">
    <cfRule type="expression" dxfId="339" priority="210">
      <formula>AND(LEN(A78)=3,VALUE(broj_sheet)&gt;=10)</formula>
    </cfRule>
  </conditionalFormatting>
  <conditionalFormatting sqref="A78">
    <cfRule type="expression" dxfId="338" priority="211">
      <formula>AND(LEN(A78)=4,VALUE(broj_sheet)&gt;=10)</formula>
    </cfRule>
  </conditionalFormatting>
  <conditionalFormatting sqref="A78">
    <cfRule type="expression" dxfId="337" priority="208">
      <formula>AND(LEN(A78)=3,VALUE(broj_sheet)&lt;10)</formula>
    </cfRule>
  </conditionalFormatting>
  <conditionalFormatting sqref="A78">
    <cfRule type="expression" dxfId="336" priority="209">
      <formula>AND(LEN(A78)=5,VALUE(broj_sheet)&lt;10)</formula>
    </cfRule>
  </conditionalFormatting>
  <conditionalFormatting sqref="A78">
    <cfRule type="expression" dxfId="335" priority="212">
      <formula>AND(LEN(A78)=6,VALUE(broj_sheet)&gt;=10)</formula>
    </cfRule>
  </conditionalFormatting>
  <conditionalFormatting sqref="F78">
    <cfRule type="cellIs" dxfId="334" priority="206" operator="equal">
      <formula>"''"</formula>
    </cfRule>
  </conditionalFormatting>
  <conditionalFormatting sqref="F104">
    <cfRule type="cellIs" dxfId="333" priority="202" stopIfTrue="1" operator="equal">
      <formula>0</formula>
    </cfRule>
  </conditionalFormatting>
  <conditionalFormatting sqref="F104">
    <cfRule type="cellIs" dxfId="332" priority="201" stopIfTrue="1" operator="equal">
      <formula>""</formula>
    </cfRule>
  </conditionalFormatting>
  <conditionalFormatting sqref="A104:A105">
    <cfRule type="expression" dxfId="331" priority="195">
      <formula>AND(LEN(A104)=2,VALUE(broj_sheet)&lt;10)</formula>
    </cfRule>
  </conditionalFormatting>
  <conditionalFormatting sqref="A104:A105">
    <cfRule type="expression" dxfId="330" priority="198">
      <formula>AND(LEN(A104)=3,VALUE(broj_sheet)&gt;=10)</formula>
    </cfRule>
  </conditionalFormatting>
  <conditionalFormatting sqref="A104:A105">
    <cfRule type="expression" dxfId="329" priority="199">
      <formula>AND(LEN(A104)=4,VALUE(broj_sheet)&gt;=10)</formula>
    </cfRule>
  </conditionalFormatting>
  <conditionalFormatting sqref="A104:A105">
    <cfRule type="expression" dxfId="328" priority="196">
      <formula>AND(LEN(A104)=3,VALUE(broj_sheet)&lt;10)</formula>
    </cfRule>
  </conditionalFormatting>
  <conditionalFormatting sqref="A104:A105">
    <cfRule type="expression" dxfId="327" priority="197">
      <formula>AND(LEN(A104)=5,VALUE(broj_sheet)&lt;10)</formula>
    </cfRule>
  </conditionalFormatting>
  <conditionalFormatting sqref="A104:A105">
    <cfRule type="expression" dxfId="326" priority="200">
      <formula>AND(LEN(A104)=6,VALUE(broj_sheet)&gt;=10)</formula>
    </cfRule>
  </conditionalFormatting>
  <conditionalFormatting sqref="F104">
    <cfRule type="cellIs" dxfId="325" priority="194" operator="equal">
      <formula>"''"</formula>
    </cfRule>
  </conditionalFormatting>
  <conditionalFormatting sqref="F105">
    <cfRule type="cellIs" dxfId="324" priority="193" stopIfTrue="1" operator="equal">
      <formula>0</formula>
    </cfRule>
  </conditionalFormatting>
  <conditionalFormatting sqref="F105">
    <cfRule type="cellIs" dxfId="323" priority="192" stopIfTrue="1" operator="equal">
      <formula>""</formula>
    </cfRule>
  </conditionalFormatting>
  <conditionalFormatting sqref="F105">
    <cfRule type="cellIs" dxfId="322" priority="191" operator="equal">
      <formula>"''"</formula>
    </cfRule>
  </conditionalFormatting>
  <conditionalFormatting sqref="F88">
    <cfRule type="cellIs" dxfId="321" priority="190" stopIfTrue="1" operator="equal">
      <formula>0</formula>
    </cfRule>
  </conditionalFormatting>
  <conditionalFormatting sqref="F88">
    <cfRule type="cellIs" dxfId="320" priority="189" stopIfTrue="1" operator="equal">
      <formula>""</formula>
    </cfRule>
  </conditionalFormatting>
  <conditionalFormatting sqref="A88">
    <cfRule type="expression" dxfId="319" priority="183">
      <formula>AND(LEN(A88)=2,VALUE(broj_sheet)&lt;10)</formula>
    </cfRule>
  </conditionalFormatting>
  <conditionalFormatting sqref="A88">
    <cfRule type="expression" dxfId="318" priority="186">
      <formula>AND(LEN(A88)=3,VALUE(broj_sheet)&gt;=10)</formula>
    </cfRule>
  </conditionalFormatting>
  <conditionalFormatting sqref="A88">
    <cfRule type="expression" dxfId="317" priority="187">
      <formula>AND(LEN(A88)=4,VALUE(broj_sheet)&gt;=10)</formula>
    </cfRule>
  </conditionalFormatting>
  <conditionalFormatting sqref="A88">
    <cfRule type="expression" dxfId="316" priority="184">
      <formula>AND(LEN(A88)=3,VALUE(broj_sheet)&lt;10)</formula>
    </cfRule>
  </conditionalFormatting>
  <conditionalFormatting sqref="A88">
    <cfRule type="expression" dxfId="315" priority="185">
      <formula>AND(LEN(A88)=5,VALUE(broj_sheet)&lt;10)</formula>
    </cfRule>
  </conditionalFormatting>
  <conditionalFormatting sqref="A88">
    <cfRule type="expression" dxfId="314" priority="188">
      <formula>AND(LEN(A88)=6,VALUE(broj_sheet)&gt;=10)</formula>
    </cfRule>
  </conditionalFormatting>
  <conditionalFormatting sqref="F88">
    <cfRule type="cellIs" dxfId="313" priority="182" operator="equal">
      <formula>"''"</formula>
    </cfRule>
  </conditionalFormatting>
  <conditionalFormatting sqref="E24">
    <cfRule type="cellIs" dxfId="312" priority="181" stopIfTrue="1" operator="equal">
      <formula>0</formula>
    </cfRule>
  </conditionalFormatting>
  <conditionalFormatting sqref="I24 M24">
    <cfRule type="cellIs" dxfId="311" priority="180" stopIfTrue="1" operator="equal">
      <formula>""</formula>
    </cfRule>
  </conditionalFormatting>
  <conditionalFormatting sqref="J21:J23">
    <cfRule type="cellIs" dxfId="310" priority="179" stopIfTrue="1" operator="equal">
      <formula>""</formula>
    </cfRule>
  </conditionalFormatting>
  <conditionalFormatting sqref="J24">
    <cfRule type="cellIs" dxfId="309" priority="177" stopIfTrue="1" operator="equal">
      <formula>""</formula>
    </cfRule>
  </conditionalFormatting>
  <conditionalFormatting sqref="K21:K23">
    <cfRule type="cellIs" dxfId="308" priority="176" stopIfTrue="1" operator="equal">
      <formula>""</formula>
    </cfRule>
  </conditionalFormatting>
  <conditionalFormatting sqref="K24">
    <cfRule type="cellIs" dxfId="307" priority="174" stopIfTrue="1" operator="equal">
      <formula>""</formula>
    </cfRule>
  </conditionalFormatting>
  <conditionalFormatting sqref="L21:L23">
    <cfRule type="cellIs" dxfId="306" priority="173" stopIfTrue="1" operator="equal">
      <formula>""</formula>
    </cfRule>
  </conditionalFormatting>
  <conditionalFormatting sqref="L24">
    <cfRule type="cellIs" dxfId="305" priority="171" stopIfTrue="1" operator="equal">
      <formula>""</formula>
    </cfRule>
  </conditionalFormatting>
  <conditionalFormatting sqref="N21:N23">
    <cfRule type="cellIs" dxfId="304" priority="170" stopIfTrue="1" operator="equal">
      <formula>""</formula>
    </cfRule>
  </conditionalFormatting>
  <conditionalFormatting sqref="N24">
    <cfRule type="cellIs" dxfId="303" priority="168" stopIfTrue="1" operator="equal">
      <formula>""</formula>
    </cfRule>
  </conditionalFormatting>
  <conditionalFormatting sqref="P21:P23">
    <cfRule type="cellIs" dxfId="302" priority="167" stopIfTrue="1" operator="equal">
      <formula>""</formula>
    </cfRule>
  </conditionalFormatting>
  <conditionalFormatting sqref="P24">
    <cfRule type="cellIs" dxfId="301" priority="165" stopIfTrue="1" operator="equal">
      <formula>""</formula>
    </cfRule>
  </conditionalFormatting>
  <conditionalFormatting sqref="R21:R23">
    <cfRule type="cellIs" dxfId="300" priority="164" stopIfTrue="1" operator="equal">
      <formula>""</formula>
    </cfRule>
  </conditionalFormatting>
  <conditionalFormatting sqref="R24">
    <cfRule type="cellIs" dxfId="299" priority="162" stopIfTrue="1" operator="equal">
      <formula>""</formula>
    </cfRule>
  </conditionalFormatting>
  <conditionalFormatting sqref="S21:S23">
    <cfRule type="cellIs" dxfId="298" priority="161" stopIfTrue="1" operator="equal">
      <formula>""</formula>
    </cfRule>
  </conditionalFormatting>
  <conditionalFormatting sqref="S24">
    <cfRule type="cellIs" dxfId="297" priority="159" stopIfTrue="1" operator="equal">
      <formula>""</formula>
    </cfRule>
  </conditionalFormatting>
  <conditionalFormatting sqref="E39:F39">
    <cfRule type="cellIs" dxfId="296" priority="158" stopIfTrue="1" operator="equal">
      <formula>0</formula>
    </cfRule>
  </conditionalFormatting>
  <conditionalFormatting sqref="I39 F39 M39 O39 Q39">
    <cfRule type="cellIs" dxfId="295" priority="157" stopIfTrue="1" operator="equal">
      <formula>""</formula>
    </cfRule>
  </conditionalFormatting>
  <conditionalFormatting sqref="F39">
    <cfRule type="cellIs" dxfId="294" priority="156" operator="equal">
      <formula>"''"</formula>
    </cfRule>
  </conditionalFormatting>
  <conditionalFormatting sqref="E38:F38">
    <cfRule type="cellIs" dxfId="293" priority="155" stopIfTrue="1" operator="equal">
      <formula>0</formula>
    </cfRule>
  </conditionalFormatting>
  <conditionalFormatting sqref="F38 I38 M38 O38 Q38">
    <cfRule type="cellIs" dxfId="292" priority="154" stopIfTrue="1" operator="equal">
      <formula>""</formula>
    </cfRule>
  </conditionalFormatting>
  <conditionalFormatting sqref="F38">
    <cfRule type="cellIs" dxfId="291" priority="153" operator="equal">
      <formula>"''"</formula>
    </cfRule>
  </conditionalFormatting>
  <conditionalFormatting sqref="J61">
    <cfRule type="cellIs" dxfId="290" priority="130" stopIfTrue="1" operator="equal">
      <formula>""</formula>
    </cfRule>
  </conditionalFormatting>
  <conditionalFormatting sqref="J36:J37">
    <cfRule type="cellIs" dxfId="289" priority="152" stopIfTrue="1" operator="equal">
      <formula>""</formula>
    </cfRule>
  </conditionalFormatting>
  <conditionalFormatting sqref="J39">
    <cfRule type="cellIs" dxfId="288" priority="151" stopIfTrue="1" operator="equal">
      <formula>""</formula>
    </cfRule>
  </conditionalFormatting>
  <conditionalFormatting sqref="J38">
    <cfRule type="cellIs" dxfId="287" priority="150" stopIfTrue="1" operator="equal">
      <formula>""</formula>
    </cfRule>
  </conditionalFormatting>
  <conditionalFormatting sqref="K36:K37">
    <cfRule type="cellIs" dxfId="286" priority="149" stopIfTrue="1" operator="equal">
      <formula>""</formula>
    </cfRule>
  </conditionalFormatting>
  <conditionalFormatting sqref="K39">
    <cfRule type="cellIs" dxfId="285" priority="148" stopIfTrue="1" operator="equal">
      <formula>""</formula>
    </cfRule>
  </conditionalFormatting>
  <conditionalFormatting sqref="K38">
    <cfRule type="cellIs" dxfId="284" priority="147" stopIfTrue="1" operator="equal">
      <formula>""</formula>
    </cfRule>
  </conditionalFormatting>
  <conditionalFormatting sqref="L36:L37">
    <cfRule type="cellIs" dxfId="283" priority="146" stopIfTrue="1" operator="equal">
      <formula>""</formula>
    </cfRule>
  </conditionalFormatting>
  <conditionalFormatting sqref="L39">
    <cfRule type="cellIs" dxfId="282" priority="145" stopIfTrue="1" operator="equal">
      <formula>""</formula>
    </cfRule>
  </conditionalFormatting>
  <conditionalFormatting sqref="L38">
    <cfRule type="cellIs" dxfId="281" priority="144" stopIfTrue="1" operator="equal">
      <formula>""</formula>
    </cfRule>
  </conditionalFormatting>
  <conditionalFormatting sqref="N36:N37">
    <cfRule type="cellIs" dxfId="280" priority="143" stopIfTrue="1" operator="equal">
      <formula>""</formula>
    </cfRule>
  </conditionalFormatting>
  <conditionalFormatting sqref="N39">
    <cfRule type="cellIs" dxfId="279" priority="142" stopIfTrue="1" operator="equal">
      <formula>""</formula>
    </cfRule>
  </conditionalFormatting>
  <conditionalFormatting sqref="N38">
    <cfRule type="cellIs" dxfId="278" priority="141" stopIfTrue="1" operator="equal">
      <formula>""</formula>
    </cfRule>
  </conditionalFormatting>
  <conditionalFormatting sqref="P36:P37">
    <cfRule type="cellIs" dxfId="277" priority="140" stopIfTrue="1" operator="equal">
      <formula>""</formula>
    </cfRule>
  </conditionalFormatting>
  <conditionalFormatting sqref="P39">
    <cfRule type="cellIs" dxfId="276" priority="139" stopIfTrue="1" operator="equal">
      <formula>""</formula>
    </cfRule>
  </conditionalFormatting>
  <conditionalFormatting sqref="P38">
    <cfRule type="cellIs" dxfId="275" priority="138" stopIfTrue="1" operator="equal">
      <formula>""</formula>
    </cfRule>
  </conditionalFormatting>
  <conditionalFormatting sqref="R36:R37">
    <cfRule type="cellIs" dxfId="274" priority="137" stopIfTrue="1" operator="equal">
      <formula>""</formula>
    </cfRule>
  </conditionalFormatting>
  <conditionalFormatting sqref="R39">
    <cfRule type="cellIs" dxfId="273" priority="136" stopIfTrue="1" operator="equal">
      <formula>""</formula>
    </cfRule>
  </conditionalFormatting>
  <conditionalFormatting sqref="R38">
    <cfRule type="cellIs" dxfId="272" priority="135" stopIfTrue="1" operator="equal">
      <formula>""</formula>
    </cfRule>
  </conditionalFormatting>
  <conditionalFormatting sqref="S36:S37">
    <cfRule type="cellIs" dxfId="271" priority="134" stopIfTrue="1" operator="equal">
      <formula>""</formula>
    </cfRule>
  </conditionalFormatting>
  <conditionalFormatting sqref="S39">
    <cfRule type="cellIs" dxfId="270" priority="133" stopIfTrue="1" operator="equal">
      <formula>""</formula>
    </cfRule>
  </conditionalFormatting>
  <conditionalFormatting sqref="S38">
    <cfRule type="cellIs" dxfId="269" priority="132" stopIfTrue="1" operator="equal">
      <formula>""</formula>
    </cfRule>
  </conditionalFormatting>
  <conditionalFormatting sqref="J62:J64">
    <cfRule type="cellIs" dxfId="268" priority="131" stopIfTrue="1" operator="equal">
      <formula>""</formula>
    </cfRule>
  </conditionalFormatting>
  <conditionalFormatting sqref="F143">
    <cfRule type="cellIs" dxfId="267" priority="129" stopIfTrue="1" operator="equal">
      <formula>""</formula>
    </cfRule>
  </conditionalFormatting>
  <conditionalFormatting sqref="A143">
    <cfRule type="expression" dxfId="266" priority="123">
      <formula>AND(LEN(A143)=2,VALUE(broj_sheet)&lt;10)</formula>
    </cfRule>
  </conditionalFormatting>
  <conditionalFormatting sqref="A143">
    <cfRule type="expression" dxfId="265" priority="126">
      <formula>AND(LEN(A143)=3,VALUE(broj_sheet)&gt;=10)</formula>
    </cfRule>
  </conditionalFormatting>
  <conditionalFormatting sqref="A143">
    <cfRule type="expression" dxfId="264" priority="127">
      <formula>AND(LEN(A143)=4,VALUE(broj_sheet)&gt;=10)</formula>
    </cfRule>
  </conditionalFormatting>
  <conditionalFormatting sqref="A143">
    <cfRule type="expression" dxfId="263" priority="124">
      <formula>AND(LEN(A143)=3,VALUE(broj_sheet)&lt;10)</formula>
    </cfRule>
  </conditionalFormatting>
  <conditionalFormatting sqref="A143">
    <cfRule type="expression" dxfId="262" priority="125">
      <formula>AND(LEN(A143)=5,VALUE(broj_sheet)&lt;10)</formula>
    </cfRule>
  </conditionalFormatting>
  <conditionalFormatting sqref="A143">
    <cfRule type="expression" dxfId="261" priority="128">
      <formula>AND(LEN(A143)=6,VALUE(broj_sheet)&gt;=10)</formula>
    </cfRule>
  </conditionalFormatting>
  <conditionalFormatting sqref="F143">
    <cfRule type="cellIs" dxfId="260" priority="121" operator="equal">
      <formula>0</formula>
    </cfRule>
    <cfRule type="cellIs" dxfId="259" priority="122" operator="equal">
      <formula>"''"</formula>
    </cfRule>
  </conditionalFormatting>
  <conditionalFormatting sqref="K61">
    <cfRule type="cellIs" dxfId="258" priority="110" stopIfTrue="1" operator="equal">
      <formula>""</formula>
    </cfRule>
  </conditionalFormatting>
  <conditionalFormatting sqref="K62:K64">
    <cfRule type="cellIs" dxfId="257" priority="111" stopIfTrue="1" operator="equal">
      <formula>""</formula>
    </cfRule>
  </conditionalFormatting>
  <conditionalFormatting sqref="L61">
    <cfRule type="cellIs" dxfId="256" priority="108" stopIfTrue="1" operator="equal">
      <formula>""</formula>
    </cfRule>
  </conditionalFormatting>
  <conditionalFormatting sqref="L62:L64">
    <cfRule type="cellIs" dxfId="255" priority="109" stopIfTrue="1" operator="equal">
      <formula>""</formula>
    </cfRule>
  </conditionalFormatting>
  <conditionalFormatting sqref="M61">
    <cfRule type="cellIs" dxfId="254" priority="106" stopIfTrue="1" operator="equal">
      <formula>""</formula>
    </cfRule>
  </conditionalFormatting>
  <conditionalFormatting sqref="M62:M64">
    <cfRule type="cellIs" dxfId="253" priority="107" stopIfTrue="1" operator="equal">
      <formula>""</formula>
    </cfRule>
  </conditionalFormatting>
  <conditionalFormatting sqref="N61">
    <cfRule type="cellIs" dxfId="252" priority="104" stopIfTrue="1" operator="equal">
      <formula>""</formula>
    </cfRule>
  </conditionalFormatting>
  <conditionalFormatting sqref="N62:N64">
    <cfRule type="cellIs" dxfId="251" priority="105" stopIfTrue="1" operator="equal">
      <formula>""</formula>
    </cfRule>
  </conditionalFormatting>
  <conditionalFormatting sqref="O61">
    <cfRule type="cellIs" dxfId="250" priority="102" stopIfTrue="1" operator="equal">
      <formula>""</formula>
    </cfRule>
  </conditionalFormatting>
  <conditionalFormatting sqref="O62:O64">
    <cfRule type="cellIs" dxfId="249" priority="103" stopIfTrue="1" operator="equal">
      <formula>""</formula>
    </cfRule>
  </conditionalFormatting>
  <conditionalFormatting sqref="P61">
    <cfRule type="cellIs" dxfId="248" priority="100" stopIfTrue="1" operator="equal">
      <formula>""</formula>
    </cfRule>
  </conditionalFormatting>
  <conditionalFormatting sqref="P62:P64">
    <cfRule type="cellIs" dxfId="247" priority="101" stopIfTrue="1" operator="equal">
      <formula>""</formula>
    </cfRule>
  </conditionalFormatting>
  <conditionalFormatting sqref="Q61">
    <cfRule type="cellIs" dxfId="246" priority="98" stopIfTrue="1" operator="equal">
      <formula>""</formula>
    </cfRule>
  </conditionalFormatting>
  <conditionalFormatting sqref="Q62:Q64">
    <cfRule type="cellIs" dxfId="245" priority="99" stopIfTrue="1" operator="equal">
      <formula>""</formula>
    </cfRule>
  </conditionalFormatting>
  <conditionalFormatting sqref="R61">
    <cfRule type="cellIs" dxfId="244" priority="96" stopIfTrue="1" operator="equal">
      <formula>""</formula>
    </cfRule>
  </conditionalFormatting>
  <conditionalFormatting sqref="R62:R64">
    <cfRule type="cellIs" dxfId="243" priority="97" stopIfTrue="1" operator="equal">
      <formula>""</formula>
    </cfRule>
  </conditionalFormatting>
  <conditionalFormatting sqref="S61">
    <cfRule type="cellIs" dxfId="242" priority="94" stopIfTrue="1" operator="equal">
      <formula>""</formula>
    </cfRule>
  </conditionalFormatting>
  <conditionalFormatting sqref="S62:S64">
    <cfRule type="cellIs" dxfId="241" priority="95" stopIfTrue="1" operator="equal">
      <formula>""</formula>
    </cfRule>
  </conditionalFormatting>
  <conditionalFormatting sqref="L114:S114">
    <cfRule type="cellIs" dxfId="240" priority="93" stopIfTrue="1" operator="equal">
      <formula>""</formula>
    </cfRule>
  </conditionalFormatting>
  <conditionalFormatting sqref="O21:O23">
    <cfRule type="cellIs" dxfId="239" priority="82" stopIfTrue="1" operator="equal">
      <formula>""</formula>
    </cfRule>
  </conditionalFormatting>
  <conditionalFormatting sqref="O24">
    <cfRule type="cellIs" dxfId="238" priority="80" stopIfTrue="1" operator="equal">
      <formula>""</formula>
    </cfRule>
  </conditionalFormatting>
  <conditionalFormatting sqref="Q21:Q23">
    <cfRule type="cellIs" dxfId="237" priority="79" stopIfTrue="1" operator="equal">
      <formula>""</formula>
    </cfRule>
  </conditionalFormatting>
  <conditionalFormatting sqref="Q24">
    <cfRule type="cellIs" dxfId="236" priority="77" stopIfTrue="1" operator="equal">
      <formula>""</formula>
    </cfRule>
  </conditionalFormatting>
  <conditionalFormatting sqref="U21:U23">
    <cfRule type="cellIs" dxfId="235" priority="66" stopIfTrue="1" operator="equal">
      <formula>""</formula>
    </cfRule>
  </conditionalFormatting>
  <conditionalFormatting sqref="U24">
    <cfRule type="cellIs" dxfId="234" priority="64" stopIfTrue="1" operator="equal">
      <formula>""</formula>
    </cfRule>
  </conditionalFormatting>
  <conditionalFormatting sqref="I127:U127">
    <cfRule type="cellIs" dxfId="233" priority="60" stopIfTrue="1" operator="equal">
      <formula>""</formula>
    </cfRule>
  </conditionalFormatting>
  <conditionalFormatting sqref="A127">
    <cfRule type="expression" dxfId="232" priority="54">
      <formula>AND(LEN(A127)=2,VALUE(broj_sheet)&lt;10)</formula>
    </cfRule>
  </conditionalFormatting>
  <conditionalFormatting sqref="A127">
    <cfRule type="expression" dxfId="231" priority="57">
      <formula>AND(LEN(A127)=3,VALUE(broj_sheet)&gt;=10)</formula>
    </cfRule>
  </conditionalFormatting>
  <conditionalFormatting sqref="A127">
    <cfRule type="expression" dxfId="230" priority="58">
      <formula>AND(LEN(A127)=4,VALUE(broj_sheet)&gt;=10)</formula>
    </cfRule>
  </conditionalFormatting>
  <conditionalFormatting sqref="A127">
    <cfRule type="expression" dxfId="229" priority="55">
      <formula>AND(LEN(A127)=3,VALUE(broj_sheet)&lt;10)</formula>
    </cfRule>
  </conditionalFormatting>
  <conditionalFormatting sqref="A127">
    <cfRule type="expression" dxfId="228" priority="56">
      <formula>AND(LEN(A127)=5,VALUE(broj_sheet)&lt;10)</formula>
    </cfRule>
  </conditionalFormatting>
  <conditionalFormatting sqref="A127">
    <cfRule type="expression" dxfId="227" priority="59">
      <formula>AND(LEN(A127)=6,VALUE(broj_sheet)&gt;=10)</formula>
    </cfRule>
  </conditionalFormatting>
  <conditionalFormatting sqref="A127">
    <cfRule type="cellIs" dxfId="226" priority="53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  <rowBreaks count="1" manualBreakCount="1">
    <brk id="141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79998168889431442"/>
  </sheetPr>
  <dimension ref="A1:V81"/>
  <sheetViews>
    <sheetView view="pageBreakPreview" zoomScaleNormal="70" zoomScaleSheetLayoutView="100" workbookViewId="0">
      <pane ySplit="4" topLeftCell="A5" activePane="bottomLeft" state="frozen"/>
      <selection pane="bottomLeft" activeCell="G8" sqref="G8:G11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12. PO ZABOK</v>
      </c>
      <c r="E2" s="162" t="str">
        <f t="shared" ref="E2:H2" ca="1" si="0">INDIRECT(ADDRESS(ROW(),COLUMN()+2+broj_sheet))</f>
        <v>PO ČAKOVEC</v>
      </c>
      <c r="F2" s="162" t="str">
        <f t="shared" ca="1" si="0"/>
        <v>PO ZABOK</v>
      </c>
      <c r="G2" s="162" t="str">
        <f t="shared" ca="1" si="0"/>
        <v>UPRAVNA ZGRADA ZAGREB</v>
      </c>
      <c r="H2" s="162">
        <f t="shared" ca="1" si="0"/>
        <v>0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1" customFormat="1" x14ac:dyDescent="0.2">
      <c r="A6" s="34">
        <f t="shared" ref="A6:A13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121</v>
      </c>
      <c r="B6" s="53" t="s">
        <v>180</v>
      </c>
      <c r="C6" s="39"/>
      <c r="D6" s="39"/>
      <c r="E6" s="54"/>
      <c r="F6" s="55"/>
      <c r="G6" s="56"/>
      <c r="H6" s="56"/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72"/>
    </row>
    <row r="7" spans="1:22" s="1" customFormat="1" x14ac:dyDescent="0.2">
      <c r="A7" s="34">
        <f t="shared" ca="1" si="1"/>
        <v>1211</v>
      </c>
      <c r="B7" s="53" t="s">
        <v>6</v>
      </c>
      <c r="C7" s="39"/>
      <c r="D7" s="39"/>
      <c r="E7" s="54"/>
      <c r="F7" s="55"/>
      <c r="G7" s="56"/>
      <c r="H7" s="56"/>
      <c r="I7" s="49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72"/>
    </row>
    <row r="8" spans="1:22" s="7" customFormat="1" ht="78.75" x14ac:dyDescent="0.2">
      <c r="A8" s="65">
        <f t="shared" ca="1" si="1"/>
        <v>121101</v>
      </c>
      <c r="B8" s="32" t="s">
        <v>156</v>
      </c>
      <c r="C8" s="84"/>
      <c r="D8" s="84"/>
      <c r="E8" s="75" t="s">
        <v>7</v>
      </c>
      <c r="F8" s="43">
        <f t="shared" ref="F8:F13" ca="1" si="2">INDIRECT(ADDRESS(ROW(),COLUMN()+2+broj_sheet))</f>
        <v>1</v>
      </c>
      <c r="G8" s="44"/>
      <c r="H8" s="77">
        <f t="shared" ref="H8:H9" ca="1" si="3">G8*F8</f>
        <v>0</v>
      </c>
      <c r="I8" s="49">
        <v>1</v>
      </c>
      <c r="J8" s="49">
        <v>1</v>
      </c>
      <c r="K8" s="49">
        <v>1</v>
      </c>
      <c r="L8" s="49">
        <v>1</v>
      </c>
      <c r="M8" s="49">
        <v>2</v>
      </c>
      <c r="N8" s="49">
        <v>1</v>
      </c>
      <c r="O8" s="49">
        <v>0</v>
      </c>
      <c r="P8" s="49">
        <v>1</v>
      </c>
      <c r="Q8" s="49">
        <v>0</v>
      </c>
      <c r="R8" s="49">
        <v>1</v>
      </c>
      <c r="S8" s="49">
        <v>1</v>
      </c>
      <c r="T8" s="49">
        <v>1</v>
      </c>
      <c r="U8" s="49">
        <v>0</v>
      </c>
      <c r="V8" s="72">
        <f t="shared" ref="V8:V14" si="4">SUM(I8:U8)*G8</f>
        <v>0</v>
      </c>
    </row>
    <row r="9" spans="1:22" s="7" customFormat="1" ht="45" x14ac:dyDescent="0.2">
      <c r="A9" s="65">
        <f t="shared" ca="1" si="1"/>
        <v>121102</v>
      </c>
      <c r="B9" s="32" t="s">
        <v>145</v>
      </c>
      <c r="C9" s="84"/>
      <c r="D9" s="84"/>
      <c r="E9" s="75" t="s">
        <v>7</v>
      </c>
      <c r="F9" s="43">
        <f t="shared" ca="1" si="2"/>
        <v>3</v>
      </c>
      <c r="G9" s="44"/>
      <c r="H9" s="77">
        <f t="shared" ca="1" si="3"/>
        <v>0</v>
      </c>
      <c r="I9" s="49">
        <v>3</v>
      </c>
      <c r="J9" s="49">
        <v>3</v>
      </c>
      <c r="K9" s="49">
        <v>3</v>
      </c>
      <c r="L9" s="49">
        <v>3</v>
      </c>
      <c r="M9" s="49">
        <v>11</v>
      </c>
      <c r="N9" s="49">
        <v>3</v>
      </c>
      <c r="O9" s="49">
        <v>3</v>
      </c>
      <c r="P9" s="49">
        <v>3</v>
      </c>
      <c r="Q9" s="49">
        <v>2</v>
      </c>
      <c r="R9" s="49">
        <v>4</v>
      </c>
      <c r="S9" s="49">
        <v>3</v>
      </c>
      <c r="T9" s="49">
        <v>3</v>
      </c>
      <c r="U9" s="49">
        <v>0</v>
      </c>
      <c r="V9" s="72">
        <f t="shared" si="4"/>
        <v>0</v>
      </c>
    </row>
    <row r="10" spans="1:22" s="2" customFormat="1" ht="67.5" x14ac:dyDescent="0.2">
      <c r="A10" s="65">
        <f t="shared" ca="1" si="1"/>
        <v>121103</v>
      </c>
      <c r="B10" s="62" t="s">
        <v>143</v>
      </c>
      <c r="C10" s="84"/>
      <c r="D10" s="84"/>
      <c r="E10" s="75" t="s">
        <v>7</v>
      </c>
      <c r="F10" s="43">
        <v>12</v>
      </c>
      <c r="G10" s="44"/>
      <c r="H10" s="76">
        <f>F10*G10</f>
        <v>0</v>
      </c>
      <c r="I10" s="49">
        <v>13</v>
      </c>
      <c r="J10" s="45">
        <v>13</v>
      </c>
      <c r="K10" s="45">
        <v>12</v>
      </c>
      <c r="L10" s="45">
        <v>12</v>
      </c>
      <c r="M10" s="45">
        <v>36</v>
      </c>
      <c r="N10" s="45">
        <v>13</v>
      </c>
      <c r="O10" s="45">
        <v>12</v>
      </c>
      <c r="P10" s="45">
        <v>15</v>
      </c>
      <c r="Q10" s="45">
        <v>9</v>
      </c>
      <c r="R10" s="45">
        <v>13</v>
      </c>
      <c r="S10" s="45">
        <v>13</v>
      </c>
      <c r="T10" s="45">
        <v>10</v>
      </c>
      <c r="U10" s="45">
        <v>0</v>
      </c>
      <c r="V10" s="72">
        <f t="shared" si="4"/>
        <v>0</v>
      </c>
    </row>
    <row r="11" spans="1:22" s="2" customFormat="1" ht="67.5" x14ac:dyDescent="0.2">
      <c r="A11" s="65">
        <f t="shared" ca="1" si="1"/>
        <v>121104</v>
      </c>
      <c r="B11" s="62" t="s">
        <v>144</v>
      </c>
      <c r="C11" s="84"/>
      <c r="D11" s="84"/>
      <c r="E11" s="75" t="s">
        <v>7</v>
      </c>
      <c r="F11" s="43">
        <v>1</v>
      </c>
      <c r="G11" s="44"/>
      <c r="H11" s="76">
        <f>F11*G11</f>
        <v>0</v>
      </c>
      <c r="I11" s="49">
        <v>0</v>
      </c>
      <c r="J11" s="45">
        <v>2</v>
      </c>
      <c r="K11" s="45">
        <v>2</v>
      </c>
      <c r="L11" s="45">
        <v>1</v>
      </c>
      <c r="M11" s="45">
        <v>0</v>
      </c>
      <c r="N11" s="45">
        <v>13</v>
      </c>
      <c r="O11" s="45">
        <v>1</v>
      </c>
      <c r="P11" s="45">
        <v>1</v>
      </c>
      <c r="Q11" s="45">
        <v>0</v>
      </c>
      <c r="R11" s="45">
        <v>2</v>
      </c>
      <c r="S11" s="45">
        <v>0</v>
      </c>
      <c r="T11" s="45">
        <v>10</v>
      </c>
      <c r="U11" s="45">
        <v>0</v>
      </c>
      <c r="V11" s="72">
        <f t="shared" si="4"/>
        <v>0</v>
      </c>
    </row>
    <row r="12" spans="1:22" s="2" customFormat="1" ht="112.5" x14ac:dyDescent="0.2">
      <c r="A12" s="65">
        <f t="shared" ca="1" si="1"/>
        <v>121105</v>
      </c>
      <c r="B12" s="32" t="s">
        <v>130</v>
      </c>
      <c r="C12" s="84"/>
      <c r="D12" s="84"/>
      <c r="E12" s="75" t="s">
        <v>7</v>
      </c>
      <c r="F12" s="43">
        <f t="shared" ca="1" si="2"/>
        <v>20</v>
      </c>
      <c r="G12" s="44"/>
      <c r="H12" s="76">
        <f ca="1">F12*G12</f>
        <v>0</v>
      </c>
      <c r="I12" s="49">
        <v>15</v>
      </c>
      <c r="J12" s="49">
        <v>13</v>
      </c>
      <c r="K12" s="49">
        <v>13</v>
      </c>
      <c r="L12" s="49">
        <v>15</v>
      </c>
      <c r="M12" s="49">
        <v>50</v>
      </c>
      <c r="N12" s="49">
        <v>15</v>
      </c>
      <c r="O12" s="49">
        <v>11</v>
      </c>
      <c r="P12" s="49">
        <v>15</v>
      </c>
      <c r="Q12" s="49">
        <v>9</v>
      </c>
      <c r="R12" s="49">
        <v>17</v>
      </c>
      <c r="S12" s="49">
        <v>15</v>
      </c>
      <c r="T12" s="49">
        <v>20</v>
      </c>
      <c r="U12" s="49">
        <v>0</v>
      </c>
      <c r="V12" s="72">
        <f t="shared" si="4"/>
        <v>0</v>
      </c>
    </row>
    <row r="13" spans="1:22" s="7" customFormat="1" ht="135" x14ac:dyDescent="0.2">
      <c r="A13" s="65">
        <f t="shared" ca="1" si="1"/>
        <v>121106</v>
      </c>
      <c r="B13" s="32" t="s">
        <v>115</v>
      </c>
      <c r="C13" s="84"/>
      <c r="D13" s="84"/>
      <c r="E13" s="75" t="s">
        <v>7</v>
      </c>
      <c r="F13" s="43">
        <f t="shared" ca="1" si="2"/>
        <v>1</v>
      </c>
      <c r="G13" s="44"/>
      <c r="H13" s="77">
        <f ca="1">G13*F13</f>
        <v>0</v>
      </c>
      <c r="I13" s="49">
        <v>1</v>
      </c>
      <c r="J13" s="49">
        <v>1</v>
      </c>
      <c r="K13" s="49">
        <v>1</v>
      </c>
      <c r="L13" s="49">
        <v>1</v>
      </c>
      <c r="M13" s="49">
        <v>1</v>
      </c>
      <c r="N13" s="49">
        <v>1</v>
      </c>
      <c r="O13" s="49">
        <v>1</v>
      </c>
      <c r="P13" s="49">
        <v>1</v>
      </c>
      <c r="Q13" s="49">
        <v>1</v>
      </c>
      <c r="R13" s="49">
        <v>1</v>
      </c>
      <c r="S13" s="49">
        <v>1</v>
      </c>
      <c r="T13" s="49">
        <v>1</v>
      </c>
      <c r="U13" s="49">
        <v>0</v>
      </c>
      <c r="V13" s="72">
        <f t="shared" si="4"/>
        <v>0</v>
      </c>
    </row>
    <row r="14" spans="1:22" x14ac:dyDescent="0.2">
      <c r="A14" s="120"/>
      <c r="B14" s="121"/>
      <c r="C14" s="121"/>
      <c r="D14" s="121"/>
      <c r="E14" s="121"/>
      <c r="F14" s="122" t="str">
        <f>"Ukupno "&amp;LOWER(B6)&amp;" - "&amp;LOWER(B7)&amp;":"</f>
        <v>Ukupno sustav protuprovalne zaštite - oprema:</v>
      </c>
      <c r="G14" s="160">
        <f ca="1">SUM(H8:H13)</f>
        <v>0</v>
      </c>
      <c r="H14" s="160"/>
      <c r="I14" s="49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72">
        <f t="shared" ca="1" si="4"/>
        <v>0</v>
      </c>
    </row>
    <row r="15" spans="1:22" s="24" customFormat="1" x14ac:dyDescent="0.2">
      <c r="A15" s="65"/>
      <c r="B15" s="29"/>
      <c r="C15" s="28"/>
      <c r="D15" s="28"/>
      <c r="E15" s="28"/>
      <c r="F15" s="28"/>
      <c r="G15" s="33"/>
      <c r="H15" s="64"/>
      <c r="I15" s="49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72"/>
    </row>
    <row r="16" spans="1:22" s="1" customFormat="1" x14ac:dyDescent="0.2">
      <c r="A16" s="34">
        <f t="shared" ref="A16:A20" ca="1" si="5">IF(VALUE(broj_sheet)&lt;10,
IF(OFFSET(A16,-1,0)=".",broj_sheet*10+(COUNTIF(INDIRECT(ADDRESS(1,COLUMN())&amp;":"&amp;ADDRESS(ROW()-1,COLUMN())),"&lt;99"))+1,
IF(OR(LEN(OFFSET(A16,-1,0))=2,AND(LEN(OFFSET(A16,-1,0))=0,LEN(OFFSET(A16,-3,0))=5)),
IF(LEN(OFFSET(A16,-1,0))=2,(OFFSET(A16,-1,0))*10+1,IF(AND(LEN(OFFSET(A16,-1,0))=0,LEN(OFFSET(A16,-3,0))=5),INT(LEFT(OFFSET(A16,-3,0),3))+1,"greška x")),
IF(LEN(OFFSET(A16,-1,0))=3,(OFFSET(A16,-1,0))*100+1,
IF(LEN(OFFSET(A16,-1,0))=5,(OFFSET(A16,-1,0))+1,"greška1")))),
IF(VALUE(broj_sheet)&gt;=10,
IF(OFFSET(A16,-1,0)= ".",broj_sheet*10+(COUNTIF(INDIRECT(ADDRESS(1,COLUMN())&amp;":"&amp;ADDRESS(ROW()-1,COLUMN())),"&lt;999"))+1,
IF(OR(LEN(OFFSET(A16,-1,0))=3,AND(LEN(OFFSET(A16,-1,0))=0,LEN(OFFSET(A16,-3,0))=6)),
IF(LEN(OFFSET(A16,-1,0))=3,(OFFSET(A16,-1,0))*10+1,IF(AND(LEN(OFFSET(A16,-1,0))=0,LEN(OFFSET(A16,-3,0))=6),INT(LEFT(OFFSET(A16,-3,0),4))+1,"greška y")),
IF(LEN(OFFSET(A16,-1,0))=4,(OFFSET(A16,-1,0))*100+1,
IF(LEN(OFFSET(A16,-1,0))=6,(OFFSET(A16,-1,0))+1,"greška2")))),"greška3"))</f>
        <v>1212</v>
      </c>
      <c r="B16" s="53" t="s">
        <v>10</v>
      </c>
      <c r="C16" s="39"/>
      <c r="D16" s="39"/>
      <c r="E16" s="54"/>
      <c r="F16" s="55"/>
      <c r="G16" s="56"/>
      <c r="H16" s="56"/>
      <c r="I16" s="49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72"/>
    </row>
    <row r="17" spans="1:22" s="2" customFormat="1" ht="33.75" x14ac:dyDescent="0.2">
      <c r="A17" s="65">
        <f t="shared" ca="1" si="5"/>
        <v>121201</v>
      </c>
      <c r="B17" s="62" t="s">
        <v>113</v>
      </c>
      <c r="C17" s="46" t="s">
        <v>23</v>
      </c>
      <c r="D17" s="46" t="s">
        <v>23</v>
      </c>
      <c r="E17" s="78" t="s">
        <v>9</v>
      </c>
      <c r="F17" s="43">
        <f t="shared" ref="F17:F20" ca="1" si="6">INDIRECT(ADDRESS(ROW(),COLUMN()+2+broj_sheet))</f>
        <v>1500</v>
      </c>
      <c r="G17" s="44"/>
      <c r="H17" s="80">
        <f t="shared" ref="H17:H20" ca="1" si="7">F17*G17</f>
        <v>0</v>
      </c>
      <c r="I17" s="49">
        <v>1200</v>
      </c>
      <c r="J17" s="45">
        <v>1200</v>
      </c>
      <c r="K17" s="45">
        <v>1200</v>
      </c>
      <c r="L17" s="45">
        <v>1200</v>
      </c>
      <c r="M17" s="45">
        <v>5000</v>
      </c>
      <c r="N17" s="45">
        <v>1000</v>
      </c>
      <c r="O17" s="45">
        <v>1000</v>
      </c>
      <c r="P17" s="45">
        <v>1000</v>
      </c>
      <c r="Q17" s="45">
        <v>1300</v>
      </c>
      <c r="R17" s="45">
        <v>1200</v>
      </c>
      <c r="S17" s="45">
        <v>1200</v>
      </c>
      <c r="T17" s="45">
        <v>1500</v>
      </c>
      <c r="U17" s="45">
        <v>0</v>
      </c>
      <c r="V17" s="72">
        <f t="shared" ref="V17:V21" si="8">SUM(I17:U17)*G17</f>
        <v>0</v>
      </c>
    </row>
    <row r="18" spans="1:22" s="11" customFormat="1" ht="33.75" x14ac:dyDescent="0.2">
      <c r="A18" s="65">
        <f t="shared" ca="1" si="5"/>
        <v>121202</v>
      </c>
      <c r="B18" s="62" t="s">
        <v>124</v>
      </c>
      <c r="C18" s="46" t="s">
        <v>23</v>
      </c>
      <c r="D18" s="46" t="s">
        <v>23</v>
      </c>
      <c r="E18" s="78" t="s">
        <v>9</v>
      </c>
      <c r="F18" s="43">
        <f t="shared" ca="1" si="6"/>
        <v>50</v>
      </c>
      <c r="G18" s="44"/>
      <c r="H18" s="80">
        <f t="shared" ca="1" si="7"/>
        <v>0</v>
      </c>
      <c r="I18" s="49">
        <v>30</v>
      </c>
      <c r="J18" s="49">
        <v>30</v>
      </c>
      <c r="K18" s="49">
        <v>30</v>
      </c>
      <c r="L18" s="49">
        <v>30</v>
      </c>
      <c r="M18" s="49">
        <v>60</v>
      </c>
      <c r="N18" s="49">
        <v>30</v>
      </c>
      <c r="O18" s="49">
        <v>30</v>
      </c>
      <c r="P18" s="49">
        <v>30</v>
      </c>
      <c r="Q18" s="49">
        <v>30</v>
      </c>
      <c r="R18" s="49">
        <v>30</v>
      </c>
      <c r="S18" s="45">
        <v>30</v>
      </c>
      <c r="T18" s="49">
        <v>50</v>
      </c>
      <c r="U18" s="45">
        <v>0</v>
      </c>
      <c r="V18" s="72">
        <f t="shared" si="8"/>
        <v>0</v>
      </c>
    </row>
    <row r="19" spans="1:22" s="92" customFormat="1" ht="45" x14ac:dyDescent="0.2">
      <c r="A19" s="73">
        <f t="shared" ca="1" si="5"/>
        <v>121203</v>
      </c>
      <c r="B19" s="32" t="s">
        <v>76</v>
      </c>
      <c r="C19" s="46" t="s">
        <v>23</v>
      </c>
      <c r="D19" s="46" t="s">
        <v>23</v>
      </c>
      <c r="E19" s="42" t="s">
        <v>9</v>
      </c>
      <c r="F19" s="43">
        <v>75</v>
      </c>
      <c r="G19" s="44"/>
      <c r="H19" s="44">
        <f t="shared" ref="H19" si="9">G19*F19</f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  <c r="T19" s="49">
        <v>50</v>
      </c>
      <c r="U19" s="91">
        <v>0</v>
      </c>
      <c r="V19" s="72">
        <f t="shared" si="8"/>
        <v>0</v>
      </c>
    </row>
    <row r="20" spans="1:22" s="8" customFormat="1" ht="56.25" x14ac:dyDescent="0.2">
      <c r="A20" s="65">
        <f t="shared" ca="1" si="5"/>
        <v>121204</v>
      </c>
      <c r="B20" s="62" t="s">
        <v>60</v>
      </c>
      <c r="C20" s="46" t="s">
        <v>23</v>
      </c>
      <c r="D20" s="46" t="s">
        <v>23</v>
      </c>
      <c r="E20" s="78" t="s">
        <v>8</v>
      </c>
      <c r="F20" s="43">
        <f t="shared" ca="1" si="6"/>
        <v>2</v>
      </c>
      <c r="G20" s="44"/>
      <c r="H20" s="80">
        <f t="shared" ca="1" si="7"/>
        <v>0</v>
      </c>
      <c r="I20" s="49">
        <v>1</v>
      </c>
      <c r="J20" s="71">
        <v>1</v>
      </c>
      <c r="K20" s="71">
        <v>1</v>
      </c>
      <c r="L20" s="71">
        <v>1</v>
      </c>
      <c r="M20" s="71">
        <v>8</v>
      </c>
      <c r="N20" s="71">
        <v>1</v>
      </c>
      <c r="O20" s="71">
        <v>1</v>
      </c>
      <c r="P20" s="71">
        <v>1</v>
      </c>
      <c r="Q20" s="71">
        <v>1</v>
      </c>
      <c r="R20" s="71">
        <v>1</v>
      </c>
      <c r="S20" s="45">
        <v>1</v>
      </c>
      <c r="T20" s="71">
        <v>2</v>
      </c>
      <c r="U20" s="45">
        <v>0</v>
      </c>
      <c r="V20" s="72">
        <f t="shared" si="8"/>
        <v>0</v>
      </c>
    </row>
    <row r="21" spans="1:22" x14ac:dyDescent="0.2">
      <c r="A21" s="120"/>
      <c r="B21" s="121"/>
      <c r="C21" s="121"/>
      <c r="D21" s="121"/>
      <c r="E21" s="121"/>
      <c r="F21" s="122" t="str">
        <f>"Ukupno "&amp;LOWER(B6)&amp;" - "&amp;LOWER(B16)&amp;":"</f>
        <v>Ukupno sustav protuprovalne zaštite - instalacije:</v>
      </c>
      <c r="G21" s="160">
        <f ca="1">SUM(H17:H20)</f>
        <v>0</v>
      </c>
      <c r="H21" s="160"/>
      <c r="I21" s="49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72">
        <f t="shared" ca="1" si="8"/>
        <v>0</v>
      </c>
    </row>
    <row r="22" spans="1:22" s="24" customFormat="1" x14ac:dyDescent="0.2">
      <c r="A22" s="65"/>
      <c r="B22" s="29"/>
      <c r="C22" s="28"/>
      <c r="D22" s="28"/>
      <c r="E22" s="28"/>
      <c r="F22" s="28"/>
      <c r="G22" s="33"/>
      <c r="H22" s="64"/>
      <c r="I22" s="49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72"/>
    </row>
    <row r="23" spans="1:22" s="1" customFormat="1" x14ac:dyDescent="0.2">
      <c r="A23" s="34">
        <f t="shared" ref="A23:A27" ca="1" si="10">IF(VALUE(broj_sheet)&lt;10,
IF(OFFSET(A23,-1,0)=".",broj_sheet*10+(COUNTIF(INDIRECT(ADDRESS(1,COLUMN())&amp;":"&amp;ADDRESS(ROW()-1,COLUMN())),"&lt;99"))+1,
IF(OR(LEN(OFFSET(A23,-1,0))=2,AND(LEN(OFFSET(A23,-1,0))=0,LEN(OFFSET(A23,-3,0))=5)),
IF(LEN(OFFSET(A23,-1,0))=2,(OFFSET(A23,-1,0))*10+1,IF(AND(LEN(OFFSET(A23,-1,0))=0,LEN(OFFSET(A23,-3,0))=5),INT(LEFT(OFFSET(A23,-3,0),3))+1,"greška x")),
IF(LEN(OFFSET(A23,-1,0))=3,(OFFSET(A23,-1,0))*100+1,
IF(LEN(OFFSET(A23,-1,0))=5,(OFFSET(A23,-1,0))+1,"greška1")))),
IF(VALUE(broj_sheet)&gt;=10,
IF(OFFSET(A23,-1,0)= ".",broj_sheet*10+(COUNTIF(INDIRECT(ADDRESS(1,COLUMN())&amp;":"&amp;ADDRESS(ROW()-1,COLUMN())),"&lt;999"))+1,
IF(OR(LEN(OFFSET(A23,-1,0))=3,AND(LEN(OFFSET(A23,-1,0))=0,LEN(OFFSET(A23,-3,0))=6)),
IF(LEN(OFFSET(A23,-1,0))=3,(OFFSET(A23,-1,0))*10+1,IF(AND(LEN(OFFSET(A23,-1,0))=0,LEN(OFFSET(A23,-3,0))=6),INT(LEFT(OFFSET(A23,-3,0),4))+1,"greška y")),
IF(LEN(OFFSET(A23,-1,0))=4,(OFFSET(A23,-1,0))*100+1,
IF(LEN(OFFSET(A23,-1,0))=6,(OFFSET(A23,-1,0))+1,"greška2")))),"greška3"))</f>
        <v>1213</v>
      </c>
      <c r="B23" s="53" t="s">
        <v>15</v>
      </c>
      <c r="C23" s="39"/>
      <c r="D23" s="39"/>
      <c r="E23" s="54"/>
      <c r="F23" s="55"/>
      <c r="G23" s="56"/>
      <c r="H23" s="56"/>
      <c r="I23" s="49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72"/>
    </row>
    <row r="24" spans="1:22" s="10" customFormat="1" ht="45" x14ac:dyDescent="0.2">
      <c r="A24" s="73">
        <f t="shared" ca="1" si="10"/>
        <v>121301</v>
      </c>
      <c r="B24" s="52" t="s">
        <v>56</v>
      </c>
      <c r="C24" s="46" t="s">
        <v>23</v>
      </c>
      <c r="D24" s="46" t="s">
        <v>23</v>
      </c>
      <c r="E24" s="75" t="s">
        <v>8</v>
      </c>
      <c r="F24" s="43">
        <f t="shared" ref="F24:F27" ca="1" si="11">INDIRECT(ADDRESS(ROW(),COLUMN()+2+broj_sheet))</f>
        <v>1</v>
      </c>
      <c r="G24" s="44"/>
      <c r="H24" s="83">
        <f t="shared" ref="H24:H27" ca="1" si="12">G24*F24</f>
        <v>0</v>
      </c>
      <c r="I24" s="49">
        <v>1</v>
      </c>
      <c r="J24" s="49">
        <v>1</v>
      </c>
      <c r="K24" s="49">
        <v>1</v>
      </c>
      <c r="L24" s="49">
        <v>1</v>
      </c>
      <c r="M24" s="49">
        <v>1</v>
      </c>
      <c r="N24" s="49">
        <v>1</v>
      </c>
      <c r="O24" s="49">
        <v>1</v>
      </c>
      <c r="P24" s="49">
        <v>1</v>
      </c>
      <c r="Q24" s="49">
        <v>1</v>
      </c>
      <c r="R24" s="49">
        <v>1</v>
      </c>
      <c r="S24" s="49">
        <v>1</v>
      </c>
      <c r="T24" s="49">
        <v>1</v>
      </c>
      <c r="U24" s="49">
        <v>0</v>
      </c>
      <c r="V24" s="72">
        <f t="shared" ref="V24:V28" si="13">SUM(I24:U24)*G24</f>
        <v>0</v>
      </c>
    </row>
    <row r="25" spans="1:22" s="2" customFormat="1" ht="33.75" x14ac:dyDescent="0.2">
      <c r="A25" s="73">
        <f t="shared" ca="1" si="10"/>
        <v>121302</v>
      </c>
      <c r="B25" s="52" t="s">
        <v>123</v>
      </c>
      <c r="C25" s="46" t="s">
        <v>23</v>
      </c>
      <c r="D25" s="46" t="s">
        <v>23</v>
      </c>
      <c r="E25" s="75" t="s">
        <v>8</v>
      </c>
      <c r="F25" s="43">
        <f t="shared" ca="1" si="11"/>
        <v>1</v>
      </c>
      <c r="G25" s="44"/>
      <c r="H25" s="76">
        <f t="shared" ca="1" si="12"/>
        <v>0</v>
      </c>
      <c r="I25" s="49">
        <v>1</v>
      </c>
      <c r="J25" s="49">
        <v>1</v>
      </c>
      <c r="K25" s="49">
        <v>1</v>
      </c>
      <c r="L25" s="49">
        <v>1</v>
      </c>
      <c r="M25" s="49">
        <v>1</v>
      </c>
      <c r="N25" s="49">
        <v>1</v>
      </c>
      <c r="O25" s="49">
        <v>1</v>
      </c>
      <c r="P25" s="49">
        <v>1</v>
      </c>
      <c r="Q25" s="49">
        <v>1</v>
      </c>
      <c r="R25" s="49">
        <v>1</v>
      </c>
      <c r="S25" s="49">
        <v>1</v>
      </c>
      <c r="T25" s="49">
        <v>1</v>
      </c>
      <c r="U25" s="49">
        <v>0</v>
      </c>
      <c r="V25" s="72">
        <f t="shared" si="13"/>
        <v>0</v>
      </c>
    </row>
    <row r="26" spans="1:22" s="2" customFormat="1" ht="45" x14ac:dyDescent="0.2">
      <c r="A26" s="73">
        <f t="shared" ca="1" si="10"/>
        <v>121303</v>
      </c>
      <c r="B26" s="32" t="s">
        <v>70</v>
      </c>
      <c r="C26" s="46" t="s">
        <v>23</v>
      </c>
      <c r="D26" s="46" t="s">
        <v>23</v>
      </c>
      <c r="E26" s="75" t="s">
        <v>8</v>
      </c>
      <c r="F26" s="43">
        <f t="shared" ca="1" si="11"/>
        <v>1</v>
      </c>
      <c r="G26" s="44"/>
      <c r="H26" s="76">
        <f ca="1">G26*F26</f>
        <v>0</v>
      </c>
      <c r="I26" s="49">
        <v>1</v>
      </c>
      <c r="J26" s="49">
        <v>1</v>
      </c>
      <c r="K26" s="49">
        <v>1</v>
      </c>
      <c r="L26" s="49">
        <v>1</v>
      </c>
      <c r="M26" s="49">
        <v>1</v>
      </c>
      <c r="N26" s="49">
        <v>1</v>
      </c>
      <c r="O26" s="49">
        <v>1</v>
      </c>
      <c r="P26" s="49">
        <v>1</v>
      </c>
      <c r="Q26" s="49">
        <v>1</v>
      </c>
      <c r="R26" s="49">
        <v>1</v>
      </c>
      <c r="S26" s="49">
        <v>1</v>
      </c>
      <c r="T26" s="49">
        <v>1</v>
      </c>
      <c r="U26" s="49">
        <v>0</v>
      </c>
      <c r="V26" s="72">
        <f t="shared" si="13"/>
        <v>0</v>
      </c>
    </row>
    <row r="27" spans="1:22" s="2" customFormat="1" ht="33.75" x14ac:dyDescent="0.2">
      <c r="A27" s="73">
        <f t="shared" ca="1" si="10"/>
        <v>121304</v>
      </c>
      <c r="B27" s="52" t="s">
        <v>69</v>
      </c>
      <c r="C27" s="46" t="s">
        <v>23</v>
      </c>
      <c r="D27" s="46" t="s">
        <v>23</v>
      </c>
      <c r="E27" s="75" t="s">
        <v>8</v>
      </c>
      <c r="F27" s="43">
        <f t="shared" ca="1" si="11"/>
        <v>1</v>
      </c>
      <c r="G27" s="44"/>
      <c r="H27" s="76">
        <f t="shared" ca="1" si="12"/>
        <v>0</v>
      </c>
      <c r="I27" s="49">
        <v>1</v>
      </c>
      <c r="J27" s="49">
        <v>1</v>
      </c>
      <c r="K27" s="49">
        <v>1</v>
      </c>
      <c r="L27" s="49">
        <v>1</v>
      </c>
      <c r="M27" s="49">
        <v>1</v>
      </c>
      <c r="N27" s="49">
        <v>1</v>
      </c>
      <c r="O27" s="49">
        <v>1</v>
      </c>
      <c r="P27" s="49">
        <v>1</v>
      </c>
      <c r="Q27" s="49">
        <v>1</v>
      </c>
      <c r="R27" s="49">
        <v>1</v>
      </c>
      <c r="S27" s="49">
        <v>1</v>
      </c>
      <c r="T27" s="49">
        <v>1</v>
      </c>
      <c r="U27" s="49">
        <v>0</v>
      </c>
      <c r="V27" s="72">
        <f t="shared" si="13"/>
        <v>0</v>
      </c>
    </row>
    <row r="28" spans="1:22" x14ac:dyDescent="0.2">
      <c r="A28" s="120"/>
      <c r="B28" s="121"/>
      <c r="C28" s="121"/>
      <c r="D28" s="121"/>
      <c r="E28" s="121"/>
      <c r="F28" s="122" t="str">
        <f>"Ukupno "&amp;LOWER(B6)&amp;" - "&amp;LOWER(B23)&amp;":"</f>
        <v>Ukupno sustav protuprovalne zaštite - usluga:</v>
      </c>
      <c r="G28" s="160">
        <f ca="1">SUM(H24:H27)</f>
        <v>0</v>
      </c>
      <c r="H28" s="160"/>
      <c r="I28" s="49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72">
        <f t="shared" ca="1" si="13"/>
        <v>0</v>
      </c>
    </row>
    <row r="29" spans="1:22" s="24" customFormat="1" x14ac:dyDescent="0.2">
      <c r="A29" s="65" t="s">
        <v>36</v>
      </c>
      <c r="B29" s="29"/>
      <c r="C29" s="28"/>
      <c r="D29" s="28"/>
      <c r="E29" s="28"/>
      <c r="F29" s="28"/>
      <c r="G29" s="33"/>
      <c r="H29" s="64"/>
      <c r="I29" s="49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72"/>
    </row>
    <row r="30" spans="1:22" s="1" customFormat="1" x14ac:dyDescent="0.2">
      <c r="A30" s="34">
        <f t="shared" ref="A30:A33" ca="1" si="14">IF(VALUE(broj_sheet)&lt;10,
IF(OFFSET(A30,-1,0)=".",broj_sheet*10+(COUNTIF(INDIRECT(ADDRESS(1,COLUMN())&amp;":"&amp;ADDRESS(ROW()-1,COLUMN())),"&lt;99"))+1,
IF(OR(LEN(OFFSET(A30,-1,0))=2,AND(LEN(OFFSET(A30,-1,0))=0,LEN(OFFSET(A30,-3,0))=5)),
IF(LEN(OFFSET(A30,-1,0))=2,(OFFSET(A30,-1,0))*10+1,IF(AND(LEN(OFFSET(A30,-1,0))=0,LEN(OFFSET(A30,-3,0))=5),INT(LEFT(OFFSET(A30,-3,0),3))+1,"greška x")),
IF(LEN(OFFSET(A30,-1,0))=3,(OFFSET(A30,-1,0))*100+1,
IF(LEN(OFFSET(A30,-1,0))=5,(OFFSET(A30,-1,0))+1,"greška1")))),
IF(VALUE(broj_sheet)&gt;=10,
IF(OFFSET(A30,-1,0)= ".",broj_sheet*10+(COUNTIF(INDIRECT(ADDRESS(1,COLUMN())&amp;":"&amp;ADDRESS(ROW()-1,COLUMN())),"&lt;999"))+1,
IF(OR(LEN(OFFSET(A30,-1,0))=3,AND(LEN(OFFSET(A30,-1,0))=0,LEN(OFFSET(A30,-3,0))=6)),
IF(LEN(OFFSET(A30,-1,0))=3,(OFFSET(A30,-1,0))*10+1,IF(AND(LEN(OFFSET(A30,-1,0))=0,LEN(OFFSET(A30,-3,0))=6),INT(LEFT(OFFSET(A30,-3,0),4))+1,"greška y")),
IF(LEN(OFFSET(A30,-1,0))=4,(OFFSET(A30,-1,0))*100+1,
IF(LEN(OFFSET(A30,-1,0))=6,(OFFSET(A30,-1,0))+1,"greška2")))),"greška3"))</f>
        <v>122</v>
      </c>
      <c r="B30" s="53" t="s">
        <v>16</v>
      </c>
      <c r="C30" s="39"/>
      <c r="D30" s="39"/>
      <c r="E30" s="54"/>
      <c r="F30" s="55"/>
      <c r="G30" s="56"/>
      <c r="H30" s="56"/>
      <c r="I30" s="49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72"/>
    </row>
    <row r="31" spans="1:22" s="3" customFormat="1" x14ac:dyDescent="0.2">
      <c r="A31" s="34">
        <f t="shared" ca="1" si="14"/>
        <v>1221</v>
      </c>
      <c r="B31" s="57" t="s">
        <v>17</v>
      </c>
      <c r="C31" s="58"/>
      <c r="D31" s="58"/>
      <c r="E31" s="59"/>
      <c r="F31" s="60"/>
      <c r="G31" s="61"/>
      <c r="H31" s="61"/>
      <c r="I31" s="49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72"/>
    </row>
    <row r="32" spans="1:22" s="12" customFormat="1" ht="180" x14ac:dyDescent="0.2">
      <c r="A32" s="65">
        <f t="shared" ca="1" si="14"/>
        <v>122101</v>
      </c>
      <c r="B32" s="32" t="s">
        <v>87</v>
      </c>
      <c r="C32" s="46" t="s">
        <v>23</v>
      </c>
      <c r="D32" s="46" t="s">
        <v>23</v>
      </c>
      <c r="E32" s="75" t="s">
        <v>8</v>
      </c>
      <c r="F32" s="43">
        <f ca="1">INDIRECT(ADDRESS(ROW(),COLUMN()+2+broj_sheet))</f>
        <v>1</v>
      </c>
      <c r="G32" s="86"/>
      <c r="H32" s="87">
        <f ca="1">F32*G32</f>
        <v>0</v>
      </c>
      <c r="I32" s="49">
        <v>1</v>
      </c>
      <c r="J32" s="49">
        <v>1</v>
      </c>
      <c r="K32" s="49">
        <v>1</v>
      </c>
      <c r="L32" s="49">
        <v>1</v>
      </c>
      <c r="M32" s="49">
        <v>1</v>
      </c>
      <c r="N32" s="49">
        <v>1</v>
      </c>
      <c r="O32" s="49">
        <v>1</v>
      </c>
      <c r="P32" s="49">
        <v>1</v>
      </c>
      <c r="Q32" s="49">
        <v>1</v>
      </c>
      <c r="R32" s="49">
        <v>1</v>
      </c>
      <c r="S32" s="49">
        <v>1</v>
      </c>
      <c r="T32" s="49">
        <v>1</v>
      </c>
      <c r="U32" s="49">
        <v>1</v>
      </c>
      <c r="V32" s="72">
        <f>SUM(I32:U32)*G32</f>
        <v>0</v>
      </c>
    </row>
    <row r="33" spans="1:22" s="12" customFormat="1" ht="33.75" x14ac:dyDescent="0.2">
      <c r="A33" s="65">
        <f t="shared" ca="1" si="14"/>
        <v>122102</v>
      </c>
      <c r="B33" s="52" t="s">
        <v>131</v>
      </c>
      <c r="C33" s="46" t="s">
        <v>23</v>
      </c>
      <c r="D33" s="46" t="s">
        <v>23</v>
      </c>
      <c r="E33" s="75" t="s">
        <v>8</v>
      </c>
      <c r="F33" s="43">
        <f ca="1">INDIRECT(ADDRESS(ROW(),COLUMN()+2+broj_sheet))</f>
        <v>1</v>
      </c>
      <c r="G33" s="86"/>
      <c r="H33" s="87">
        <f ca="1">F33*G33</f>
        <v>0</v>
      </c>
      <c r="I33" s="49">
        <v>1</v>
      </c>
      <c r="J33" s="49">
        <v>1</v>
      </c>
      <c r="K33" s="49">
        <v>1</v>
      </c>
      <c r="L33" s="49">
        <v>1</v>
      </c>
      <c r="M33" s="49">
        <v>1</v>
      </c>
      <c r="N33" s="49">
        <v>1</v>
      </c>
      <c r="O33" s="49">
        <v>1</v>
      </c>
      <c r="P33" s="49">
        <v>1</v>
      </c>
      <c r="Q33" s="49">
        <v>1</v>
      </c>
      <c r="R33" s="49">
        <v>1</v>
      </c>
      <c r="S33" s="49">
        <v>1</v>
      </c>
      <c r="T33" s="49">
        <v>1</v>
      </c>
      <c r="U33" s="49">
        <v>1</v>
      </c>
      <c r="V33" s="72">
        <f>SUM(I33:U33)*G33</f>
        <v>0</v>
      </c>
    </row>
    <row r="34" spans="1:22" x14ac:dyDescent="0.2">
      <c r="A34" s="120"/>
      <c r="B34" s="121"/>
      <c r="C34" s="121"/>
      <c r="D34" s="121"/>
      <c r="E34" s="121"/>
      <c r="F34" s="122" t="str">
        <f>"Ukupno "&amp;LOWER(B30)&amp;" - "&amp;LOWER(B31)&amp;":"</f>
        <v>Ukupno zajedničke usluge - opće usluge:</v>
      </c>
      <c r="G34" s="160">
        <f ca="1">SUM(H32:H33)</f>
        <v>0</v>
      </c>
      <c r="H34" s="160"/>
      <c r="I34" s="4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72">
        <f ca="1">SUM(I34:U34)*G34</f>
        <v>0</v>
      </c>
    </row>
    <row r="35" spans="1:22" s="24" customFormat="1" x14ac:dyDescent="0.2">
      <c r="A35" s="65"/>
      <c r="B35" s="29"/>
      <c r="C35" s="28"/>
      <c r="D35" s="28"/>
      <c r="E35" s="28"/>
      <c r="F35" s="28"/>
      <c r="G35" s="33"/>
      <c r="H35" s="64"/>
      <c r="I35" s="49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72"/>
    </row>
    <row r="36" spans="1:22" ht="23.25" customHeight="1" x14ac:dyDescent="0.2">
      <c r="A36" s="120"/>
      <c r="B36" s="121"/>
      <c r="C36" s="121"/>
      <c r="D36" s="121"/>
      <c r="E36" s="121"/>
      <c r="F36" s="129" t="s">
        <v>12</v>
      </c>
      <c r="G36" s="158">
        <f ca="1">SUMIF(F3:F34,"*ukupno*",G3:G34)</f>
        <v>0</v>
      </c>
      <c r="H36" s="159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88">
        <f ca="1">SUM(V6:V34)</f>
        <v>0</v>
      </c>
    </row>
    <row r="37" spans="1:22" x14ac:dyDescent="0.2">
      <c r="A37" s="128"/>
      <c r="B37" s="128"/>
      <c r="C37" s="128"/>
      <c r="D37" s="128"/>
      <c r="E37" s="128"/>
      <c r="F37" s="128"/>
      <c r="G37" s="128"/>
      <c r="H37" s="128"/>
      <c r="I37" s="12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2" x14ac:dyDescent="0.2">
      <c r="A38" s="37"/>
      <c r="B38" s="37"/>
      <c r="C38" s="37"/>
      <c r="D38" s="37"/>
      <c r="E38" s="37"/>
      <c r="F38" s="37"/>
      <c r="G38" s="37"/>
      <c r="H38" s="37"/>
    </row>
    <row r="39" spans="1:22" s="37" customFormat="1" x14ac:dyDescent="0.2"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s="37" customFormat="1" x14ac:dyDescent="0.2"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s="37" customFormat="1" x14ac:dyDescent="0.2"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s="37" customFormat="1" x14ac:dyDescent="0.2"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37" customFormat="1" x14ac:dyDescent="0.2"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s="37" customFormat="1" x14ac:dyDescent="0.2"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s="37" customFormat="1" x14ac:dyDescent="0.2"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37" customFormat="1" x14ac:dyDescent="0.2"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37" customFormat="1" x14ac:dyDescent="0.2"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37" customFormat="1" x14ac:dyDescent="0.2"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0:22" s="37" customFormat="1" x14ac:dyDescent="0.2"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0:22" s="37" customFormat="1" x14ac:dyDescent="0.2"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0:22" s="37" customFormat="1" x14ac:dyDescent="0.2"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0:22" s="37" customFormat="1" x14ac:dyDescent="0.2"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0:22" s="37" customFormat="1" x14ac:dyDescent="0.2"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0:22" s="37" customFormat="1" x14ac:dyDescent="0.2"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0:22" s="37" customFormat="1" x14ac:dyDescent="0.2"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0:22" s="37" customFormat="1" x14ac:dyDescent="0.2"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0:22" s="37" customFormat="1" x14ac:dyDescent="0.2"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0:22" s="37" customFormat="1" x14ac:dyDescent="0.2"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0:22" s="37" customFormat="1" x14ac:dyDescent="0.2"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0:22" s="37" customFormat="1" x14ac:dyDescent="0.2"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0:22" s="37" customFormat="1" x14ac:dyDescent="0.2"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0:22" s="37" customFormat="1" x14ac:dyDescent="0.2"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0:22" s="37" customFormat="1" x14ac:dyDescent="0.2"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0:22" s="37" customFormat="1" x14ac:dyDescent="0.2"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0:22" s="37" customFormat="1" x14ac:dyDescent="0.2"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0:22" s="37" customFormat="1" x14ac:dyDescent="0.2"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0:22" s="37" customFormat="1" x14ac:dyDescent="0.2"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0:22" s="37" customFormat="1" x14ac:dyDescent="0.2"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0:22" s="37" customFormat="1" x14ac:dyDescent="0.2"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0:22" s="37" customFormat="1" x14ac:dyDescent="0.2"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0:22" s="37" customFormat="1" x14ac:dyDescent="0.2"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0:22" s="37" customFormat="1" x14ac:dyDescent="0.2"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0:22" s="37" customFormat="1" x14ac:dyDescent="0.2"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0:22" s="37" customFormat="1" x14ac:dyDescent="0.2"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0:22" s="37" customFormat="1" x14ac:dyDescent="0.2"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0:22" s="37" customFormat="1" x14ac:dyDescent="0.2"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0:22" s="37" customFormat="1" x14ac:dyDescent="0.2"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0:22" s="37" customFormat="1" x14ac:dyDescent="0.2"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81" spans="1:22" s="37" customFormat="1" x14ac:dyDescent="0.2">
      <c r="A81" s="130"/>
      <c r="B81" s="131"/>
      <c r="C81" s="132"/>
      <c r="D81" s="132"/>
      <c r="F81" s="134"/>
      <c r="G81" s="119"/>
      <c r="H81" s="119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</sheetData>
  <sheetProtection selectLockedCells="1"/>
  <autoFilter ref="F1:F81"/>
  <mergeCells count="8">
    <mergeCell ref="G28:H28"/>
    <mergeCell ref="G34:H34"/>
    <mergeCell ref="G36:H36"/>
    <mergeCell ref="A1:B2"/>
    <mergeCell ref="D1:H1"/>
    <mergeCell ref="D2:H2"/>
    <mergeCell ref="G14:H14"/>
    <mergeCell ref="G21:H21"/>
  </mergeCells>
  <conditionalFormatting sqref="F12:F13 F8:F10">
    <cfRule type="cellIs" dxfId="225" priority="231" stopIfTrue="1" operator="equal">
      <formula>0</formula>
    </cfRule>
  </conditionalFormatting>
  <conditionalFormatting sqref="F12:F13 F32 F24:F27 I20:U28 F17:F18 F8:F10 I6:U18 I30:U35">
    <cfRule type="cellIs" dxfId="224" priority="230" stopIfTrue="1" operator="equal">
      <formula>""</formula>
    </cfRule>
  </conditionalFormatting>
  <conditionalFormatting sqref="A20:A21 A30:A34 A23:A28 A12:A18 A5:A10">
    <cfRule type="expression" dxfId="223" priority="224">
      <formula>AND(LEN(A5)=2,VALUE(broj_sheet)&lt;10)</formula>
    </cfRule>
  </conditionalFormatting>
  <conditionalFormatting sqref="A20:A21 A30:A34 A23:A28 A12:A18 A5:A10">
    <cfRule type="expression" dxfId="222" priority="227">
      <formula>AND(LEN(A5)=3,VALUE(broj_sheet)&gt;=10)</formula>
    </cfRule>
  </conditionalFormatting>
  <conditionalFormatting sqref="A20:A21 A30:A34 A23:A28 A12:A18 A5:A10">
    <cfRule type="expression" dxfId="221" priority="228">
      <formula>AND(LEN(A5)=4,VALUE(broj_sheet)&gt;=10)</formula>
    </cfRule>
  </conditionalFormatting>
  <conditionalFormatting sqref="A20:A21 A30:A34 A23:A28 A12:A18 A5:A10">
    <cfRule type="expression" dxfId="220" priority="225">
      <formula>AND(LEN(A5)=3,VALUE(broj_sheet)&lt;10)</formula>
    </cfRule>
  </conditionalFormatting>
  <conditionalFormatting sqref="A20:A21 A30:A34 A23:A28 A12:A18 A5:A10">
    <cfRule type="expression" dxfId="219" priority="226">
      <formula>AND(LEN(A5)=5,VALUE(broj_sheet)&lt;10)</formula>
    </cfRule>
  </conditionalFormatting>
  <conditionalFormatting sqref="A20:A21 A30:A34 A23:A28 A12:A18 A5:A10">
    <cfRule type="expression" dxfId="218" priority="229">
      <formula>AND(LEN(A5)=6,VALUE(broj_sheet)&gt;=10)</formula>
    </cfRule>
  </conditionalFormatting>
  <conditionalFormatting sqref="F12:F13 F8:F10">
    <cfRule type="cellIs" dxfId="217" priority="223" operator="equal">
      <formula>"''"</formula>
    </cfRule>
  </conditionalFormatting>
  <conditionalFormatting sqref="F32 F24:F27 F17:F18">
    <cfRule type="cellIs" dxfId="216" priority="221" operator="equal">
      <formula>0</formula>
    </cfRule>
    <cfRule type="cellIs" dxfId="215" priority="222" operator="equal">
      <formula>"''"</formula>
    </cfRule>
  </conditionalFormatting>
  <conditionalFormatting sqref="A15 A5">
    <cfRule type="cellIs" dxfId="214" priority="220" operator="equal">
      <formula>"."</formula>
    </cfRule>
  </conditionalFormatting>
  <conditionalFormatting sqref="A22">
    <cfRule type="expression" dxfId="213" priority="214">
      <formula>AND(LEN(A22)=2,VALUE(broj_sheet)&lt;10)</formula>
    </cfRule>
  </conditionalFormatting>
  <conditionalFormatting sqref="A22">
    <cfRule type="expression" dxfId="212" priority="217">
      <formula>AND(LEN(A22)=3,VALUE(broj_sheet)&gt;=10)</formula>
    </cfRule>
  </conditionalFormatting>
  <conditionalFormatting sqref="A22">
    <cfRule type="expression" dxfId="211" priority="218">
      <formula>AND(LEN(A22)=4,VALUE(broj_sheet)&gt;=10)</formula>
    </cfRule>
  </conditionalFormatting>
  <conditionalFormatting sqref="A22">
    <cfRule type="expression" dxfId="210" priority="215">
      <formula>AND(LEN(A22)=3,VALUE(broj_sheet)&lt;10)</formula>
    </cfRule>
  </conditionalFormatting>
  <conditionalFormatting sqref="A22">
    <cfRule type="expression" dxfId="209" priority="216">
      <formula>AND(LEN(A22)=5,VALUE(broj_sheet)&lt;10)</formula>
    </cfRule>
  </conditionalFormatting>
  <conditionalFormatting sqref="A22">
    <cfRule type="expression" dxfId="208" priority="219">
      <formula>AND(LEN(A22)=6,VALUE(broj_sheet)&gt;=10)</formula>
    </cfRule>
  </conditionalFormatting>
  <conditionalFormatting sqref="A22">
    <cfRule type="cellIs" dxfId="207" priority="213" operator="equal">
      <formula>"."</formula>
    </cfRule>
  </conditionalFormatting>
  <conditionalFormatting sqref="F20">
    <cfRule type="cellIs" dxfId="206" priority="205" stopIfTrue="1" operator="equal">
      <formula>""</formula>
    </cfRule>
  </conditionalFormatting>
  <conditionalFormatting sqref="F20">
    <cfRule type="cellIs" dxfId="205" priority="203" operator="equal">
      <formula>0</formula>
    </cfRule>
    <cfRule type="cellIs" dxfId="204" priority="204" operator="equal">
      <formula>"''"</formula>
    </cfRule>
  </conditionalFormatting>
  <conditionalFormatting sqref="A35">
    <cfRule type="expression" dxfId="203" priority="181">
      <formula>AND(LEN(A35)=2,VALUE(broj_sheet)&lt;10)</formula>
    </cfRule>
  </conditionalFormatting>
  <conditionalFormatting sqref="A35">
    <cfRule type="expression" dxfId="202" priority="184">
      <formula>AND(LEN(A35)=3,VALUE(broj_sheet)&gt;=10)</formula>
    </cfRule>
  </conditionalFormatting>
  <conditionalFormatting sqref="A35">
    <cfRule type="expression" dxfId="201" priority="185">
      <formula>AND(LEN(A35)=4,VALUE(broj_sheet)&gt;=10)</formula>
    </cfRule>
  </conditionalFormatting>
  <conditionalFormatting sqref="A35">
    <cfRule type="expression" dxfId="200" priority="182">
      <formula>AND(LEN(A35)=3,VALUE(broj_sheet)&lt;10)</formula>
    </cfRule>
  </conditionalFormatting>
  <conditionalFormatting sqref="A35">
    <cfRule type="expression" dxfId="199" priority="183">
      <formula>AND(LEN(A35)=5,VALUE(broj_sheet)&lt;10)</formula>
    </cfRule>
  </conditionalFormatting>
  <conditionalFormatting sqref="A35">
    <cfRule type="expression" dxfId="198" priority="186">
      <formula>AND(LEN(A35)=6,VALUE(broj_sheet)&gt;=10)</formula>
    </cfRule>
  </conditionalFormatting>
  <conditionalFormatting sqref="A35">
    <cfRule type="cellIs" dxfId="197" priority="180" operator="equal">
      <formula>"."</formula>
    </cfRule>
  </conditionalFormatting>
  <conditionalFormatting sqref="F33">
    <cfRule type="cellIs" dxfId="196" priority="179" stopIfTrue="1" operator="equal">
      <formula>""</formula>
    </cfRule>
  </conditionalFormatting>
  <conditionalFormatting sqref="F33">
    <cfRule type="cellIs" dxfId="195" priority="177" operator="equal">
      <formula>0</formula>
    </cfRule>
    <cfRule type="cellIs" dxfId="194" priority="178" operator="equal">
      <formula>"''"</formula>
    </cfRule>
  </conditionalFormatting>
  <conditionalFormatting sqref="F11">
    <cfRule type="cellIs" dxfId="193" priority="125" stopIfTrue="1" operator="equal">
      <formula>0</formula>
    </cfRule>
  </conditionalFormatting>
  <conditionalFormatting sqref="F11">
    <cfRule type="cellIs" dxfId="192" priority="124" stopIfTrue="1" operator="equal">
      <formula>""</formula>
    </cfRule>
  </conditionalFormatting>
  <conditionalFormatting sqref="A11">
    <cfRule type="expression" dxfId="191" priority="118">
      <formula>AND(LEN(A11)=2,VALUE(broj_sheet)&lt;10)</formula>
    </cfRule>
  </conditionalFormatting>
  <conditionalFormatting sqref="A11">
    <cfRule type="expression" dxfId="190" priority="121">
      <formula>AND(LEN(A11)=3,VALUE(broj_sheet)&gt;=10)</formula>
    </cfRule>
  </conditionalFormatting>
  <conditionalFormatting sqref="A11">
    <cfRule type="expression" dxfId="189" priority="122">
      <formula>AND(LEN(A11)=4,VALUE(broj_sheet)&gt;=10)</formula>
    </cfRule>
  </conditionalFormatting>
  <conditionalFormatting sqref="A11">
    <cfRule type="expression" dxfId="188" priority="119">
      <formula>AND(LEN(A11)=3,VALUE(broj_sheet)&lt;10)</formula>
    </cfRule>
  </conditionalFormatting>
  <conditionalFormatting sqref="A11">
    <cfRule type="expression" dxfId="187" priority="120">
      <formula>AND(LEN(A11)=5,VALUE(broj_sheet)&lt;10)</formula>
    </cfRule>
  </conditionalFormatting>
  <conditionalFormatting sqref="A11">
    <cfRule type="expression" dxfId="186" priority="123">
      <formula>AND(LEN(A11)=6,VALUE(broj_sheet)&gt;=10)</formula>
    </cfRule>
  </conditionalFormatting>
  <conditionalFormatting sqref="F11">
    <cfRule type="cellIs" dxfId="185" priority="117" operator="equal">
      <formula>"''"</formula>
    </cfRule>
  </conditionalFormatting>
  <conditionalFormatting sqref="I29:U29">
    <cfRule type="cellIs" dxfId="184" priority="27" stopIfTrue="1" operator="equal">
      <formula>""</formula>
    </cfRule>
  </conditionalFormatting>
  <conditionalFormatting sqref="A29">
    <cfRule type="expression" dxfId="183" priority="21">
      <formula>AND(LEN(A29)=2,VALUE(broj_sheet)&lt;10)</formula>
    </cfRule>
  </conditionalFormatting>
  <conditionalFormatting sqref="A29">
    <cfRule type="expression" dxfId="182" priority="24">
      <formula>AND(LEN(A29)=3,VALUE(broj_sheet)&gt;=10)</formula>
    </cfRule>
  </conditionalFormatting>
  <conditionalFormatting sqref="A29">
    <cfRule type="expression" dxfId="181" priority="25">
      <formula>AND(LEN(A29)=4,VALUE(broj_sheet)&gt;=10)</formula>
    </cfRule>
  </conditionalFormatting>
  <conditionalFormatting sqref="A29">
    <cfRule type="expression" dxfId="180" priority="22">
      <formula>AND(LEN(A29)=3,VALUE(broj_sheet)&lt;10)</formula>
    </cfRule>
  </conditionalFormatting>
  <conditionalFormatting sqref="A29">
    <cfRule type="expression" dxfId="179" priority="23">
      <formula>AND(LEN(A29)=5,VALUE(broj_sheet)&lt;10)</formula>
    </cfRule>
  </conditionalFormatting>
  <conditionalFormatting sqref="A29">
    <cfRule type="expression" dxfId="178" priority="26">
      <formula>AND(LEN(A29)=6,VALUE(broj_sheet)&gt;=10)</formula>
    </cfRule>
  </conditionalFormatting>
  <conditionalFormatting sqref="A29">
    <cfRule type="cellIs" dxfId="177" priority="20" operator="equal">
      <formula>"."</formula>
    </cfRule>
  </conditionalFormatting>
  <conditionalFormatting sqref="E19:F19">
    <cfRule type="cellIs" dxfId="176" priority="19" stopIfTrue="1" operator="equal">
      <formula>0</formula>
    </cfRule>
  </conditionalFormatting>
  <conditionalFormatting sqref="F19 I19 T19:U19">
    <cfRule type="cellIs" dxfId="175" priority="18" stopIfTrue="1" operator="equal">
      <formula>""</formula>
    </cfRule>
  </conditionalFormatting>
  <conditionalFormatting sqref="A19">
    <cfRule type="expression" dxfId="174" priority="12">
      <formula>AND(LEN(A19)=2,VALUE(broj_sheet)&lt;10)</formula>
    </cfRule>
  </conditionalFormatting>
  <conditionalFormatting sqref="A19">
    <cfRule type="expression" dxfId="173" priority="15">
      <formula>AND(LEN(A19)=3,VALUE(broj_sheet)&gt;=10)</formula>
    </cfRule>
  </conditionalFormatting>
  <conditionalFormatting sqref="A19">
    <cfRule type="expression" dxfId="172" priority="16">
      <formula>AND(LEN(A19)=4,VALUE(broj_sheet)&gt;=10)</formula>
    </cfRule>
  </conditionalFormatting>
  <conditionalFormatting sqref="A19">
    <cfRule type="expression" dxfId="171" priority="13">
      <formula>AND(LEN(A19)=3,VALUE(broj_sheet)&lt;10)</formula>
    </cfRule>
  </conditionalFormatting>
  <conditionalFormatting sqref="A19">
    <cfRule type="expression" dxfId="170" priority="14">
      <formula>AND(LEN(A19)=5,VALUE(broj_sheet)&lt;10)</formula>
    </cfRule>
  </conditionalFormatting>
  <conditionalFormatting sqref="A19">
    <cfRule type="expression" dxfId="169" priority="17">
      <formula>AND(LEN(A19)=6,VALUE(broj_sheet)&gt;=10)</formula>
    </cfRule>
  </conditionalFormatting>
  <conditionalFormatting sqref="F19">
    <cfRule type="cellIs" dxfId="168" priority="11" operator="equal">
      <formula>"''"</formula>
    </cfRule>
  </conditionalFormatting>
  <conditionalFormatting sqref="J19">
    <cfRule type="cellIs" dxfId="167" priority="10" stopIfTrue="1" operator="equal">
      <formula>""</formula>
    </cfRule>
  </conditionalFormatting>
  <conditionalFormatting sqref="K19">
    <cfRule type="cellIs" dxfId="166" priority="9" stopIfTrue="1" operator="equal">
      <formula>""</formula>
    </cfRule>
  </conditionalFormatting>
  <conditionalFormatting sqref="L19">
    <cfRule type="cellIs" dxfId="165" priority="8" stopIfTrue="1" operator="equal">
      <formula>""</formula>
    </cfRule>
  </conditionalFormatting>
  <conditionalFormatting sqref="M19">
    <cfRule type="cellIs" dxfId="164" priority="7" stopIfTrue="1" operator="equal">
      <formula>""</formula>
    </cfRule>
  </conditionalFormatting>
  <conditionalFormatting sqref="N19">
    <cfRule type="cellIs" dxfId="163" priority="6" stopIfTrue="1" operator="equal">
      <formula>""</formula>
    </cfRule>
  </conditionalFormatting>
  <conditionalFormatting sqref="O19">
    <cfRule type="cellIs" dxfId="162" priority="5" stopIfTrue="1" operator="equal">
      <formula>""</formula>
    </cfRule>
  </conditionalFormatting>
  <conditionalFormatting sqref="P19">
    <cfRule type="cellIs" dxfId="161" priority="4" stopIfTrue="1" operator="equal">
      <formula>""</formula>
    </cfRule>
  </conditionalFormatting>
  <conditionalFormatting sqref="Q19">
    <cfRule type="cellIs" dxfId="160" priority="3" stopIfTrue="1" operator="equal">
      <formula>""</formula>
    </cfRule>
  </conditionalFormatting>
  <conditionalFormatting sqref="R19">
    <cfRule type="cellIs" dxfId="159" priority="2" stopIfTrue="1" operator="equal">
      <formula>""</formula>
    </cfRule>
  </conditionalFormatting>
  <conditionalFormatting sqref="S19">
    <cfRule type="cellIs" dxfId="158" priority="1" stopIfTrue="1" operator="equal">
      <formula>""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79998168889431442"/>
  </sheetPr>
  <dimension ref="A1:V134"/>
  <sheetViews>
    <sheetView view="pageBreakPreview" zoomScaleNormal="70" zoomScaleSheetLayoutView="100" workbookViewId="0">
      <pane ySplit="4" topLeftCell="A74" activePane="bottomLeft" state="frozen"/>
      <selection pane="bottomLeft" activeCell="G84" sqref="G84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13. UPRAVNA ZGRADA ZAGREB</v>
      </c>
      <c r="E2" s="162" t="str">
        <f t="shared" ref="E2:H2" ca="1" si="0">INDIRECT(ADDRESS(ROW(),COLUMN()+2+broj_sheet))</f>
        <v>PO ZABOK</v>
      </c>
      <c r="F2" s="162" t="str">
        <f t="shared" ca="1" si="0"/>
        <v>UPRAVNA ZGRADA ZAGREB</v>
      </c>
      <c r="G2" s="162">
        <f t="shared" ca="1" si="0"/>
        <v>0</v>
      </c>
      <c r="H2" s="162">
        <f t="shared" ca="1" si="0"/>
        <v>0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17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131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1311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33.75" x14ac:dyDescent="0.2">
      <c r="A8" s="65">
        <f t="shared" ca="1" si="1"/>
        <v>131101</v>
      </c>
      <c r="B8" s="32" t="s">
        <v>58</v>
      </c>
      <c r="C8" s="41"/>
      <c r="D8" s="41"/>
      <c r="E8" s="42" t="s">
        <v>7</v>
      </c>
      <c r="F8" s="43">
        <f t="shared" ref="F8:F31" ca="1" si="2">INDIRECT(ADDRESS(ROW(),COLUMN()+2+broj_sheet))</f>
        <v>17</v>
      </c>
      <c r="G8" s="44"/>
      <c r="H8" s="44">
        <f t="shared" ref="H8:H16" ca="1" si="3">G8*F8</f>
        <v>0</v>
      </c>
      <c r="I8" s="49">
        <v>10</v>
      </c>
      <c r="J8" s="45">
        <v>7</v>
      </c>
      <c r="K8" s="45">
        <v>11</v>
      </c>
      <c r="L8" s="45">
        <v>10</v>
      </c>
      <c r="M8" s="45">
        <v>22</v>
      </c>
      <c r="N8" s="45">
        <v>11</v>
      </c>
      <c r="O8" s="45">
        <v>10</v>
      </c>
      <c r="P8" s="45">
        <v>11</v>
      </c>
      <c r="Q8" s="45">
        <v>7</v>
      </c>
      <c r="R8" s="45">
        <v>9</v>
      </c>
      <c r="S8" s="45">
        <v>10</v>
      </c>
      <c r="T8" s="45">
        <v>0</v>
      </c>
      <c r="U8" s="45">
        <v>17</v>
      </c>
      <c r="V8" s="72">
        <f t="shared" ref="V8:V22" si="4">SUM(I8:U8)*G8</f>
        <v>0</v>
      </c>
    </row>
    <row r="9" spans="1:22" s="24" customFormat="1" ht="191.25" x14ac:dyDescent="0.2">
      <c r="A9" s="65">
        <f t="shared" ca="1" si="1"/>
        <v>131102</v>
      </c>
      <c r="B9" s="32" t="s">
        <v>171</v>
      </c>
      <c r="C9" s="41"/>
      <c r="D9" s="41"/>
      <c r="E9" s="42" t="s">
        <v>7</v>
      </c>
      <c r="F9" s="43">
        <f t="shared" ca="1" si="2"/>
        <v>8</v>
      </c>
      <c r="G9" s="44"/>
      <c r="H9" s="44">
        <f t="shared" ca="1" si="3"/>
        <v>0</v>
      </c>
      <c r="I9" s="49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8</v>
      </c>
      <c r="V9" s="72">
        <f t="shared" si="4"/>
        <v>0</v>
      </c>
    </row>
    <row r="10" spans="1:22" s="24" customFormat="1" ht="213.75" x14ac:dyDescent="0.2">
      <c r="A10" s="65">
        <f t="shared" ca="1" si="1"/>
        <v>131103</v>
      </c>
      <c r="B10" s="32" t="s">
        <v>89</v>
      </c>
      <c r="C10" s="41"/>
      <c r="D10" s="41"/>
      <c r="E10" s="42" t="s">
        <v>7</v>
      </c>
      <c r="F10" s="43">
        <f t="shared" ca="1" si="2"/>
        <v>8</v>
      </c>
      <c r="G10" s="44"/>
      <c r="H10" s="44">
        <f t="shared" ca="1" si="3"/>
        <v>0</v>
      </c>
      <c r="I10" s="49">
        <v>10</v>
      </c>
      <c r="J10" s="45">
        <v>6</v>
      </c>
      <c r="K10" s="45">
        <v>11</v>
      </c>
      <c r="L10" s="45">
        <v>10</v>
      </c>
      <c r="M10" s="45">
        <v>21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8</v>
      </c>
      <c r="V10" s="72">
        <f t="shared" si="4"/>
        <v>0</v>
      </c>
    </row>
    <row r="11" spans="1:22" s="24" customFormat="1" ht="78.75" x14ac:dyDescent="0.2">
      <c r="A11" s="65">
        <f t="shared" ca="1" si="1"/>
        <v>131104</v>
      </c>
      <c r="B11" s="32" t="s">
        <v>90</v>
      </c>
      <c r="C11" s="41"/>
      <c r="D11" s="41"/>
      <c r="E11" s="42" t="s">
        <v>7</v>
      </c>
      <c r="F11" s="43">
        <f t="shared" ca="1" si="2"/>
        <v>8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157.5" x14ac:dyDescent="0.2">
      <c r="A12" s="65">
        <f t="shared" ca="1" si="1"/>
        <v>131105</v>
      </c>
      <c r="B12" s="32" t="s">
        <v>91</v>
      </c>
      <c r="C12" s="41"/>
      <c r="D12" s="41"/>
      <c r="E12" s="42" t="s">
        <v>7</v>
      </c>
      <c r="F12" s="43">
        <f t="shared" ca="1" si="2"/>
        <v>8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68.75" x14ac:dyDescent="0.2">
      <c r="A13" s="65">
        <f t="shared" ca="1" si="1"/>
        <v>131106</v>
      </c>
      <c r="B13" s="32" t="s">
        <v>172</v>
      </c>
      <c r="C13" s="41"/>
      <c r="D13" s="41"/>
      <c r="E13" s="42" t="s">
        <v>7</v>
      </c>
      <c r="F13" s="43">
        <f t="shared" ca="1" si="2"/>
        <v>1</v>
      </c>
      <c r="G13" s="44"/>
      <c r="H13" s="44">
        <f t="shared" ca="1" si="3"/>
        <v>0</v>
      </c>
      <c r="I13" s="49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1</v>
      </c>
      <c r="V13" s="72">
        <f t="shared" si="4"/>
        <v>0</v>
      </c>
    </row>
    <row r="14" spans="1:22" s="92" customFormat="1" ht="168.75" x14ac:dyDescent="0.2">
      <c r="A14" s="65">
        <f t="shared" ca="1" si="1"/>
        <v>131107</v>
      </c>
      <c r="B14" s="32" t="s">
        <v>94</v>
      </c>
      <c r="C14" s="41"/>
      <c r="D14" s="41"/>
      <c r="E14" s="42" t="s">
        <v>7</v>
      </c>
      <c r="F14" s="43">
        <f t="shared" ref="F14" ca="1" si="5">INDIRECT(ADDRESS(ROW(),COLUMN()+2+broj_sheet))</f>
        <v>1</v>
      </c>
      <c r="G14" s="44"/>
      <c r="H14" s="44">
        <f t="shared" ca="1" si="3"/>
        <v>0</v>
      </c>
      <c r="I14" s="91">
        <v>1</v>
      </c>
      <c r="J14" s="68">
        <v>0</v>
      </c>
      <c r="K14" s="68">
        <v>1</v>
      </c>
      <c r="L14" s="68">
        <v>1</v>
      </c>
      <c r="M14" s="68">
        <v>0</v>
      </c>
      <c r="N14" s="68">
        <v>1</v>
      </c>
      <c r="O14" s="68">
        <v>0</v>
      </c>
      <c r="P14" s="68">
        <v>1</v>
      </c>
      <c r="Q14" s="68">
        <v>0</v>
      </c>
      <c r="R14" s="68">
        <v>0</v>
      </c>
      <c r="S14" s="68">
        <v>0</v>
      </c>
      <c r="T14" s="68">
        <v>0</v>
      </c>
      <c r="U14" s="68">
        <v>1</v>
      </c>
      <c r="V14" s="72">
        <f t="shared" si="4"/>
        <v>0</v>
      </c>
    </row>
    <row r="15" spans="1:22" s="24" customFormat="1" ht="33.75" x14ac:dyDescent="0.2">
      <c r="A15" s="65">
        <f t="shared" ca="1" si="1"/>
        <v>131108</v>
      </c>
      <c r="B15" s="32" t="s">
        <v>129</v>
      </c>
      <c r="C15" s="46" t="s">
        <v>23</v>
      </c>
      <c r="D15" s="46" t="s">
        <v>23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1</v>
      </c>
      <c r="V15" s="72">
        <f t="shared" si="4"/>
        <v>0</v>
      </c>
    </row>
    <row r="16" spans="1:22" s="24" customFormat="1" ht="33.75" x14ac:dyDescent="0.2">
      <c r="A16" s="65">
        <f t="shared" ca="1" si="1"/>
        <v>131109</v>
      </c>
      <c r="B16" s="32" t="s">
        <v>164</v>
      </c>
      <c r="C16" s="46" t="s">
        <v>23</v>
      </c>
      <c r="D16" s="46" t="s">
        <v>23</v>
      </c>
      <c r="E16" s="42" t="s">
        <v>7</v>
      </c>
      <c r="F16" s="43">
        <f t="shared" ca="1" si="2"/>
        <v>24</v>
      </c>
      <c r="G16" s="44"/>
      <c r="H16" s="44">
        <f t="shared" ca="1" si="3"/>
        <v>0</v>
      </c>
      <c r="I16" s="49">
        <v>24</v>
      </c>
      <c r="J16" s="45">
        <v>16</v>
      </c>
      <c r="K16" s="45">
        <v>20</v>
      </c>
      <c r="L16" s="45">
        <v>24</v>
      </c>
      <c r="M16" s="45">
        <v>48</v>
      </c>
      <c r="N16" s="45">
        <v>24</v>
      </c>
      <c r="O16" s="45">
        <v>24</v>
      </c>
      <c r="P16" s="45">
        <v>24</v>
      </c>
      <c r="Q16" s="45">
        <v>24</v>
      </c>
      <c r="R16" s="45">
        <v>24</v>
      </c>
      <c r="S16" s="45">
        <v>24</v>
      </c>
      <c r="T16" s="45">
        <v>0</v>
      </c>
      <c r="U16" s="45">
        <v>24</v>
      </c>
      <c r="V16" s="72">
        <f t="shared" si="4"/>
        <v>0</v>
      </c>
    </row>
    <row r="17" spans="1:22" s="24" customFormat="1" ht="33.75" x14ac:dyDescent="0.2">
      <c r="A17" s="66">
        <f t="shared" ca="1" si="1"/>
        <v>131110</v>
      </c>
      <c r="B17" s="32" t="s">
        <v>33</v>
      </c>
      <c r="C17" s="135"/>
      <c r="D17" s="135"/>
      <c r="E17" s="42" t="s">
        <v>24</v>
      </c>
      <c r="F17" s="43">
        <f t="shared" ca="1" si="2"/>
        <v>1</v>
      </c>
      <c r="G17" s="47"/>
      <c r="H17" s="47">
        <f ca="1">G17*F17</f>
        <v>0</v>
      </c>
      <c r="I17" s="49">
        <v>1</v>
      </c>
      <c r="J17" s="49">
        <v>1</v>
      </c>
      <c r="K17" s="49">
        <v>1</v>
      </c>
      <c r="L17" s="49">
        <v>1</v>
      </c>
      <c r="M17" s="45">
        <v>2</v>
      </c>
      <c r="N17" s="49">
        <v>1</v>
      </c>
      <c r="O17" s="45">
        <v>1</v>
      </c>
      <c r="P17" s="49">
        <v>1</v>
      </c>
      <c r="Q17" s="45">
        <v>1</v>
      </c>
      <c r="R17" s="49">
        <v>1</v>
      </c>
      <c r="S17" s="49">
        <v>1</v>
      </c>
      <c r="T17" s="45">
        <v>0</v>
      </c>
      <c r="U17" s="45">
        <v>1</v>
      </c>
      <c r="V17" s="72">
        <f t="shared" si="4"/>
        <v>0</v>
      </c>
    </row>
    <row r="18" spans="1:22" s="24" customFormat="1" x14ac:dyDescent="0.2">
      <c r="A18" s="93">
        <f ca="1">A17</f>
        <v>131110</v>
      </c>
      <c r="B18" s="32" t="s">
        <v>50</v>
      </c>
      <c r="C18" s="136"/>
      <c r="D18" s="136"/>
      <c r="E18" s="42" t="s">
        <v>7</v>
      </c>
      <c r="F18" s="43">
        <f t="shared" ca="1" si="2"/>
        <v>1</v>
      </c>
      <c r="G18" s="50"/>
      <c r="H18" s="50"/>
      <c r="I18" s="49">
        <v>1</v>
      </c>
      <c r="J18" s="49">
        <v>1</v>
      </c>
      <c r="K18" s="49">
        <v>1</v>
      </c>
      <c r="L18" s="49">
        <v>1</v>
      </c>
      <c r="M18" s="45">
        <v>1</v>
      </c>
      <c r="N18" s="49">
        <v>1</v>
      </c>
      <c r="O18" s="45">
        <v>1</v>
      </c>
      <c r="P18" s="49">
        <v>1</v>
      </c>
      <c r="Q18" s="45">
        <v>1</v>
      </c>
      <c r="R18" s="49">
        <v>1</v>
      </c>
      <c r="S18" s="49">
        <v>1</v>
      </c>
      <c r="T18" s="45">
        <v>0</v>
      </c>
      <c r="U18" s="45">
        <v>1</v>
      </c>
      <c r="V18" s="72">
        <f t="shared" si="4"/>
        <v>0</v>
      </c>
    </row>
    <row r="19" spans="1:22" s="24" customFormat="1" x14ac:dyDescent="0.2">
      <c r="A19" s="93">
        <f t="shared" ref="A19:A31" ca="1" si="6">A18</f>
        <v>131110</v>
      </c>
      <c r="B19" s="32" t="s">
        <v>30</v>
      </c>
      <c r="C19" s="136"/>
      <c r="D19" s="136"/>
      <c r="E19" s="42" t="s">
        <v>7</v>
      </c>
      <c r="F19" s="43">
        <f t="shared" ca="1" si="2"/>
        <v>1</v>
      </c>
      <c r="G19" s="50"/>
      <c r="H19" s="50"/>
      <c r="I19" s="49">
        <v>1</v>
      </c>
      <c r="J19" s="49">
        <v>1</v>
      </c>
      <c r="K19" s="49">
        <v>1</v>
      </c>
      <c r="L19" s="49">
        <v>1</v>
      </c>
      <c r="M19" s="45">
        <v>1</v>
      </c>
      <c r="N19" s="49">
        <v>1</v>
      </c>
      <c r="O19" s="45">
        <v>1</v>
      </c>
      <c r="P19" s="49">
        <v>1</v>
      </c>
      <c r="Q19" s="45">
        <v>1</v>
      </c>
      <c r="R19" s="49">
        <v>1</v>
      </c>
      <c r="S19" s="49">
        <v>1</v>
      </c>
      <c r="T19" s="45">
        <v>0</v>
      </c>
      <c r="U19" s="45">
        <v>1</v>
      </c>
      <c r="V19" s="72">
        <f t="shared" si="4"/>
        <v>0</v>
      </c>
    </row>
    <row r="20" spans="1:22" s="24" customFormat="1" x14ac:dyDescent="0.2">
      <c r="A20" s="93">
        <f t="shared" ca="1" si="6"/>
        <v>131110</v>
      </c>
      <c r="B20" s="32" t="s">
        <v>28</v>
      </c>
      <c r="C20" s="136"/>
      <c r="D20" s="136"/>
      <c r="E20" s="42" t="s">
        <v>7</v>
      </c>
      <c r="F20" s="43">
        <f t="shared" ca="1" si="2"/>
        <v>1</v>
      </c>
      <c r="G20" s="50"/>
      <c r="H20" s="50"/>
      <c r="I20" s="49">
        <v>1</v>
      </c>
      <c r="J20" s="49">
        <v>1</v>
      </c>
      <c r="K20" s="49">
        <v>1</v>
      </c>
      <c r="L20" s="49">
        <v>1</v>
      </c>
      <c r="M20" s="45">
        <v>1</v>
      </c>
      <c r="N20" s="49">
        <v>1</v>
      </c>
      <c r="O20" s="45">
        <v>1</v>
      </c>
      <c r="P20" s="49">
        <v>1</v>
      </c>
      <c r="Q20" s="45">
        <v>1</v>
      </c>
      <c r="R20" s="49">
        <v>1</v>
      </c>
      <c r="S20" s="49">
        <v>1</v>
      </c>
      <c r="T20" s="45">
        <v>0</v>
      </c>
      <c r="U20" s="45">
        <v>1</v>
      </c>
      <c r="V20" s="72">
        <f t="shared" si="4"/>
        <v>0</v>
      </c>
    </row>
    <row r="21" spans="1:22" s="24" customFormat="1" x14ac:dyDescent="0.2">
      <c r="A21" s="93">
        <f t="shared" ca="1" si="6"/>
        <v>131110</v>
      </c>
      <c r="B21" s="32" t="s">
        <v>25</v>
      </c>
      <c r="C21" s="136"/>
      <c r="D21" s="136"/>
      <c r="E21" s="139" t="s">
        <v>23</v>
      </c>
      <c r="F21" s="139" t="s">
        <v>23</v>
      </c>
      <c r="G21" s="50"/>
      <c r="H21" s="50"/>
      <c r="I21" s="49"/>
      <c r="J21" s="49"/>
      <c r="K21" s="49"/>
      <c r="L21" s="49"/>
      <c r="M21" s="45"/>
      <c r="N21" s="49"/>
      <c r="O21" s="45"/>
      <c r="P21" s="49"/>
      <c r="Q21" s="45"/>
      <c r="R21" s="49"/>
      <c r="S21" s="49"/>
      <c r="T21" s="45"/>
      <c r="U21" s="45"/>
      <c r="V21" s="72">
        <f t="shared" si="4"/>
        <v>0</v>
      </c>
    </row>
    <row r="22" spans="1:22" s="24" customFormat="1" x14ac:dyDescent="0.2">
      <c r="A22" s="93">
        <f t="shared" ca="1" si="6"/>
        <v>131110</v>
      </c>
      <c r="B22" s="32" t="s">
        <v>29</v>
      </c>
      <c r="C22" s="136"/>
      <c r="D22" s="136"/>
      <c r="E22" s="42" t="s">
        <v>7</v>
      </c>
      <c r="F22" s="43">
        <f t="shared" ca="1" si="2"/>
        <v>1</v>
      </c>
      <c r="G22" s="50"/>
      <c r="H22" s="50"/>
      <c r="I22" s="49">
        <v>1</v>
      </c>
      <c r="J22" s="49">
        <v>1</v>
      </c>
      <c r="K22" s="49">
        <v>1</v>
      </c>
      <c r="L22" s="49">
        <v>1</v>
      </c>
      <c r="M22" s="45">
        <v>1</v>
      </c>
      <c r="N22" s="49">
        <v>1</v>
      </c>
      <c r="O22" s="45">
        <v>1</v>
      </c>
      <c r="P22" s="49">
        <v>1</v>
      </c>
      <c r="Q22" s="45">
        <v>1</v>
      </c>
      <c r="R22" s="49">
        <v>1</v>
      </c>
      <c r="S22" s="49">
        <v>1</v>
      </c>
      <c r="T22" s="45">
        <v>0</v>
      </c>
      <c r="U22" s="45">
        <v>1</v>
      </c>
      <c r="V22" s="72">
        <f t="shared" si="4"/>
        <v>0</v>
      </c>
    </row>
    <row r="23" spans="1:22" s="24" customFormat="1" x14ac:dyDescent="0.2">
      <c r="A23" s="93">
        <f t="shared" ca="1" si="6"/>
        <v>131110</v>
      </c>
      <c r="B23" s="32" t="s">
        <v>158</v>
      </c>
      <c r="C23" s="136"/>
      <c r="D23" s="136"/>
      <c r="E23" s="42" t="s">
        <v>7</v>
      </c>
      <c r="F23" s="43">
        <f t="shared" ca="1" si="2"/>
        <v>7</v>
      </c>
      <c r="G23" s="50"/>
      <c r="H23" s="50"/>
      <c r="I23" s="49">
        <v>7</v>
      </c>
      <c r="J23" s="49">
        <v>7</v>
      </c>
      <c r="K23" s="49">
        <v>7</v>
      </c>
      <c r="L23" s="49">
        <v>7</v>
      </c>
      <c r="M23" s="45">
        <v>7</v>
      </c>
      <c r="N23" s="49">
        <v>7</v>
      </c>
      <c r="O23" s="45">
        <v>7</v>
      </c>
      <c r="P23" s="49">
        <v>7</v>
      </c>
      <c r="Q23" s="45">
        <v>7</v>
      </c>
      <c r="R23" s="49">
        <v>7</v>
      </c>
      <c r="S23" s="49">
        <v>7</v>
      </c>
      <c r="T23" s="45"/>
      <c r="U23" s="45">
        <v>7</v>
      </c>
      <c r="V23" s="72"/>
    </row>
    <row r="24" spans="1:22" s="24" customFormat="1" x14ac:dyDescent="0.2">
      <c r="A24" s="93">
        <f t="shared" ca="1" si="6"/>
        <v>131110</v>
      </c>
      <c r="B24" s="32" t="s">
        <v>27</v>
      </c>
      <c r="C24" s="136"/>
      <c r="D24" s="136"/>
      <c r="E24" s="42" t="s">
        <v>7</v>
      </c>
      <c r="F24" s="43">
        <f t="shared" ca="1" si="2"/>
        <v>5</v>
      </c>
      <c r="G24" s="50"/>
      <c r="H24" s="50"/>
      <c r="I24" s="49">
        <v>6</v>
      </c>
      <c r="J24" s="49">
        <v>6</v>
      </c>
      <c r="K24" s="49">
        <v>6</v>
      </c>
      <c r="L24" s="49">
        <v>6</v>
      </c>
      <c r="M24" s="45">
        <v>5</v>
      </c>
      <c r="N24" s="49">
        <v>6</v>
      </c>
      <c r="O24" s="45">
        <v>5</v>
      </c>
      <c r="P24" s="49">
        <v>6</v>
      </c>
      <c r="Q24" s="45">
        <v>5</v>
      </c>
      <c r="R24" s="49">
        <v>6</v>
      </c>
      <c r="S24" s="49">
        <v>6</v>
      </c>
      <c r="T24" s="45">
        <v>0</v>
      </c>
      <c r="U24" s="45">
        <v>5</v>
      </c>
      <c r="V24" s="72">
        <f t="shared" ref="V24:V32" si="7">SUM(I24:U24)*G24</f>
        <v>0</v>
      </c>
    </row>
    <row r="25" spans="1:22" s="24" customFormat="1" x14ac:dyDescent="0.2">
      <c r="A25" s="93">
        <f t="shared" ca="1" si="6"/>
        <v>131110</v>
      </c>
      <c r="B25" s="32" t="s">
        <v>31</v>
      </c>
      <c r="C25" s="136"/>
      <c r="D25" s="136"/>
      <c r="E25" s="42" t="s">
        <v>7</v>
      </c>
      <c r="F25" s="43">
        <f t="shared" ca="1" si="2"/>
        <v>1</v>
      </c>
      <c r="G25" s="50"/>
      <c r="H25" s="50"/>
      <c r="I25" s="49">
        <v>1</v>
      </c>
      <c r="J25" s="49">
        <v>1</v>
      </c>
      <c r="K25" s="49">
        <v>1</v>
      </c>
      <c r="L25" s="49">
        <v>1</v>
      </c>
      <c r="M25" s="45">
        <v>1</v>
      </c>
      <c r="N25" s="49">
        <v>1</v>
      </c>
      <c r="O25" s="45">
        <v>1</v>
      </c>
      <c r="P25" s="49">
        <v>1</v>
      </c>
      <c r="Q25" s="45">
        <v>1</v>
      </c>
      <c r="R25" s="49">
        <v>1</v>
      </c>
      <c r="S25" s="49">
        <v>1</v>
      </c>
      <c r="T25" s="45">
        <v>0</v>
      </c>
      <c r="U25" s="45">
        <v>1</v>
      </c>
      <c r="V25" s="72">
        <f t="shared" si="7"/>
        <v>0</v>
      </c>
    </row>
    <row r="26" spans="1:22" s="24" customFormat="1" x14ac:dyDescent="0.2">
      <c r="A26" s="93">
        <f t="shared" ca="1" si="6"/>
        <v>131110</v>
      </c>
      <c r="B26" s="32" t="s">
        <v>32</v>
      </c>
      <c r="C26" s="136"/>
      <c r="D26" s="136"/>
      <c r="E26" s="42" t="s">
        <v>7</v>
      </c>
      <c r="F26" s="43">
        <f t="shared" ca="1" si="2"/>
        <v>1</v>
      </c>
      <c r="G26" s="50"/>
      <c r="H26" s="50"/>
      <c r="I26" s="49">
        <v>1</v>
      </c>
      <c r="J26" s="49">
        <v>1</v>
      </c>
      <c r="K26" s="49">
        <v>1</v>
      </c>
      <c r="L26" s="49">
        <v>1</v>
      </c>
      <c r="M26" s="45">
        <v>1</v>
      </c>
      <c r="N26" s="49">
        <v>1</v>
      </c>
      <c r="O26" s="45">
        <v>1</v>
      </c>
      <c r="P26" s="49">
        <v>1</v>
      </c>
      <c r="Q26" s="45">
        <v>1</v>
      </c>
      <c r="R26" s="49">
        <v>1</v>
      </c>
      <c r="S26" s="49">
        <v>1</v>
      </c>
      <c r="T26" s="45">
        <v>0</v>
      </c>
      <c r="U26" s="45">
        <v>1</v>
      </c>
      <c r="V26" s="72">
        <f t="shared" si="7"/>
        <v>0</v>
      </c>
    </row>
    <row r="27" spans="1:22" s="24" customFormat="1" ht="22.5" x14ac:dyDescent="0.2">
      <c r="A27" s="93">
        <f t="shared" ca="1" si="6"/>
        <v>131110</v>
      </c>
      <c r="B27" s="32" t="s">
        <v>51</v>
      </c>
      <c r="C27" s="136"/>
      <c r="D27" s="136"/>
      <c r="E27" s="42" t="s">
        <v>7</v>
      </c>
      <c r="F27" s="43">
        <f t="shared" ca="1" si="2"/>
        <v>1</v>
      </c>
      <c r="G27" s="50"/>
      <c r="H27" s="50"/>
      <c r="I27" s="49">
        <v>1</v>
      </c>
      <c r="J27" s="49">
        <v>1</v>
      </c>
      <c r="K27" s="49">
        <v>1</v>
      </c>
      <c r="L27" s="49">
        <v>1</v>
      </c>
      <c r="M27" s="45">
        <v>1</v>
      </c>
      <c r="N27" s="49">
        <v>1</v>
      </c>
      <c r="O27" s="45">
        <v>1</v>
      </c>
      <c r="P27" s="49">
        <v>1</v>
      </c>
      <c r="Q27" s="45">
        <v>1</v>
      </c>
      <c r="R27" s="49">
        <v>1</v>
      </c>
      <c r="S27" s="49">
        <v>1</v>
      </c>
      <c r="T27" s="45">
        <v>0</v>
      </c>
      <c r="U27" s="45">
        <v>1</v>
      </c>
      <c r="V27" s="72">
        <f t="shared" si="7"/>
        <v>0</v>
      </c>
    </row>
    <row r="28" spans="1:22" s="24" customFormat="1" ht="22.5" x14ac:dyDescent="0.2">
      <c r="A28" s="93">
        <f t="shared" ca="1" si="6"/>
        <v>131110</v>
      </c>
      <c r="B28" s="32" t="s">
        <v>52</v>
      </c>
      <c r="C28" s="136"/>
      <c r="D28" s="136"/>
      <c r="E28" s="42" t="s">
        <v>7</v>
      </c>
      <c r="F28" s="43">
        <f t="shared" ca="1" si="2"/>
        <v>1</v>
      </c>
      <c r="G28" s="50"/>
      <c r="H28" s="50"/>
      <c r="I28" s="49">
        <v>0</v>
      </c>
      <c r="J28" s="49">
        <v>0</v>
      </c>
      <c r="K28" s="49">
        <v>0</v>
      </c>
      <c r="L28" s="49">
        <v>0</v>
      </c>
      <c r="M28" s="45">
        <v>1</v>
      </c>
      <c r="N28" s="49">
        <v>0</v>
      </c>
      <c r="O28" s="45">
        <v>1</v>
      </c>
      <c r="P28" s="49">
        <v>0</v>
      </c>
      <c r="Q28" s="45">
        <v>1</v>
      </c>
      <c r="R28" s="49">
        <v>0</v>
      </c>
      <c r="S28" s="49">
        <v>0</v>
      </c>
      <c r="T28" s="45">
        <v>0</v>
      </c>
      <c r="U28" s="45">
        <v>1</v>
      </c>
      <c r="V28" s="72">
        <f t="shared" si="7"/>
        <v>0</v>
      </c>
    </row>
    <row r="29" spans="1:22" s="24" customFormat="1" ht="22.5" x14ac:dyDescent="0.2">
      <c r="A29" s="93">
        <f t="shared" ca="1" si="6"/>
        <v>131110</v>
      </c>
      <c r="B29" s="32" t="s">
        <v>53</v>
      </c>
      <c r="C29" s="136"/>
      <c r="D29" s="136"/>
      <c r="E29" s="42" t="s">
        <v>7</v>
      </c>
      <c r="F29" s="43">
        <f t="shared" ca="1" si="2"/>
        <v>1</v>
      </c>
      <c r="G29" s="50"/>
      <c r="H29" s="50"/>
      <c r="I29" s="49">
        <v>1</v>
      </c>
      <c r="J29" s="49">
        <v>1</v>
      </c>
      <c r="K29" s="49">
        <v>1</v>
      </c>
      <c r="L29" s="49">
        <v>1</v>
      </c>
      <c r="M29" s="45">
        <v>1</v>
      </c>
      <c r="N29" s="49">
        <v>1</v>
      </c>
      <c r="O29" s="45">
        <v>1</v>
      </c>
      <c r="P29" s="49">
        <v>1</v>
      </c>
      <c r="Q29" s="45">
        <v>1</v>
      </c>
      <c r="R29" s="49">
        <v>1</v>
      </c>
      <c r="S29" s="49">
        <v>1</v>
      </c>
      <c r="T29" s="45">
        <v>0</v>
      </c>
      <c r="U29" s="45">
        <v>1</v>
      </c>
      <c r="V29" s="72">
        <f t="shared" si="7"/>
        <v>0</v>
      </c>
    </row>
    <row r="30" spans="1:22" s="24" customFormat="1" ht="22.5" x14ac:dyDescent="0.2">
      <c r="A30" s="93">
        <f t="shared" ca="1" si="6"/>
        <v>131110</v>
      </c>
      <c r="B30" s="32" t="s">
        <v>54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/>
      <c r="U30" s="45">
        <v>1</v>
      </c>
      <c r="V30" s="72">
        <f t="shared" si="7"/>
        <v>0</v>
      </c>
    </row>
    <row r="31" spans="1:22" s="24" customFormat="1" x14ac:dyDescent="0.2">
      <c r="A31" s="93">
        <f t="shared" ca="1" si="6"/>
        <v>131110</v>
      </c>
      <c r="B31" s="32" t="s">
        <v>26</v>
      </c>
      <c r="C31" s="137"/>
      <c r="D31" s="137"/>
      <c r="E31" s="42" t="s">
        <v>9</v>
      </c>
      <c r="F31" s="43">
        <f t="shared" ca="1" si="2"/>
        <v>15</v>
      </c>
      <c r="G31" s="48"/>
      <c r="H31" s="48"/>
      <c r="I31" s="49">
        <v>15</v>
      </c>
      <c r="J31" s="49">
        <v>15</v>
      </c>
      <c r="K31" s="49">
        <v>15</v>
      </c>
      <c r="L31" s="49">
        <v>15</v>
      </c>
      <c r="M31" s="45">
        <v>15</v>
      </c>
      <c r="N31" s="49">
        <v>15</v>
      </c>
      <c r="O31" s="45">
        <v>15</v>
      </c>
      <c r="P31" s="49">
        <v>15</v>
      </c>
      <c r="Q31" s="45">
        <v>15</v>
      </c>
      <c r="R31" s="49">
        <v>15</v>
      </c>
      <c r="S31" s="49">
        <v>15</v>
      </c>
      <c r="T31" s="45">
        <v>0</v>
      </c>
      <c r="U31" s="45">
        <v>15</v>
      </c>
      <c r="V31" s="72">
        <f t="shared" si="7"/>
        <v>0</v>
      </c>
    </row>
    <row r="32" spans="1:22" x14ac:dyDescent="0.2">
      <c r="A32" s="120"/>
      <c r="B32" s="121"/>
      <c r="C32" s="121"/>
      <c r="D32" s="121"/>
      <c r="E32" s="121"/>
      <c r="F32" s="122" t="str">
        <f>"Ukupno "&amp;LOWER(B6)&amp;" - "&amp;LOWER(B7)&amp;":"</f>
        <v>Ukupno sustav video nadzora - oprema:</v>
      </c>
      <c r="G32" s="160">
        <f ca="1">SUM(H8:H31)</f>
        <v>0</v>
      </c>
      <c r="H32" s="160"/>
      <c r="I32" s="49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72">
        <f t="shared" ca="1" si="7"/>
        <v>0</v>
      </c>
    </row>
    <row r="33" spans="1:22" s="24" customFormat="1" x14ac:dyDescent="0.2">
      <c r="A33" s="65"/>
      <c r="B33" s="29"/>
      <c r="C33" s="28"/>
      <c r="D33" s="28"/>
      <c r="E33" s="28"/>
      <c r="F33" s="28"/>
      <c r="G33" s="33"/>
      <c r="H33" s="64"/>
      <c r="I33" s="49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72"/>
    </row>
    <row r="34" spans="1:22" s="24" customFormat="1" x14ac:dyDescent="0.2">
      <c r="A34" s="34">
        <f ca="1">IF(VALUE(broj_sheet)&lt;10,
IF(OFFSET(A34,-1,0)=".",broj_sheet*10+(COUNTIF(INDIRECT(ADDRESS(1,COLUMN())&amp;":"&amp;ADDRESS(ROW()-1,COLUMN())),"&lt;99"))+1,
IF(OR(LEN(OFFSET(A34,-1,0))=2,AND(LEN(OFFSET(A34,-1,0))=0,LEN(OFFSET(A34,-3,0))=5)),
IF(LEN(OFFSET(A34,-1,0))=2,(OFFSET(A34,-1,0))*10+1,IF(AND(LEN(OFFSET(A34,-1,0))=0,LEN(OFFSET(A34,-3,0))=5),INT(LEFT(OFFSET(A34,-3,0),3))+1,"greška x")),
IF(LEN(OFFSET(A34,-1,0))=3,(OFFSET(A34,-1,0))*100+1,
IF(LEN(OFFSET(A34,-1,0))=5,(OFFSET(A34,-1,0))+1,"greška1")))),
IF(VALUE(broj_sheet)&gt;=10,
IF(OFFSET(A34,-1,0)= ".",broj_sheet*10+(COUNTIF(INDIRECT(ADDRESS(1,COLUMN())&amp;":"&amp;ADDRESS(ROW()-1,COLUMN())),"&lt;999"))+1,
IF(OR(LEN(OFFSET(A34,-1,0))=3,AND(LEN(OFFSET(A34,-1,0))=0,LEN(OFFSET(A34,-3,0))=6)),
IF(LEN(OFFSET(A34,-1,0))=3,(OFFSET(A34,-1,0))*10+1,IF(AND(LEN(OFFSET(A34,-1,0))=0,LEN(OFFSET(A34,-3,0))=6),INT(LEFT(OFFSET(A34,-3,0),4))+1,"greška y")),
IF(LEN(OFFSET(A34,-1,0))=4,(OFFSET(A34,-1,0))*100+1,
IF(LEN(OFFSET(A34,-1,0))=6,(OFFSET(A34,-1,0))+1,"greška2")))),"greška3"))</f>
        <v>1312</v>
      </c>
      <c r="B34" s="29" t="s">
        <v>10</v>
      </c>
      <c r="C34" s="28"/>
      <c r="D34" s="28"/>
      <c r="E34" s="30"/>
      <c r="F34" s="30"/>
      <c r="G34" s="31"/>
      <c r="H34" s="30"/>
      <c r="I34" s="4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72"/>
    </row>
    <row r="35" spans="1:22" s="24" customFormat="1" ht="33.75" x14ac:dyDescent="0.2">
      <c r="A35" s="65">
        <f t="shared" ref="A35:A47" ca="1" si="8">IF(VALUE(broj_sheet)&lt;10,
IF(OFFSET(A35,-1,0)=".",broj_sheet*10+(COUNTIF(INDIRECT(ADDRESS(1,COLUMN())&amp;":"&amp;ADDRESS(ROW()-1,COLUMN())),"&lt;99"))+1,
IF(OR(LEN(OFFSET(A35,-1,0))=2,AND(LEN(OFFSET(A35,-1,0))=0,LEN(OFFSET(A35,-3,0))=5)),
IF(LEN(OFFSET(A35,-1,0))=2,(OFFSET(A35,-1,0))*10+1,IF(AND(LEN(OFFSET(A35,-1,0))=0,LEN(OFFSET(A35,-3,0))=5),INT(LEFT(OFFSET(A35,-3,0),3))+1,"greška x")),
IF(LEN(OFFSET(A35,-1,0))=3,(OFFSET(A35,-1,0))*100+1,
IF(LEN(OFFSET(A35,-1,0))=5,(OFFSET(A35,-1,0))+1,"greška1")))),
IF(VALUE(broj_sheet)&gt;=10,
IF(OFFSET(A35,-1,0)= ".",broj_sheet*10+(COUNTIF(INDIRECT(ADDRESS(1,COLUMN())&amp;":"&amp;ADDRESS(ROW()-1,COLUMN())),"&lt;999"))+1,
IF(OR(LEN(OFFSET(A35,-1,0))=3,AND(LEN(OFFSET(A35,-1,0))=0,LEN(OFFSET(A35,-3,0))=6)),
IF(LEN(OFFSET(A35,-1,0))=3,(OFFSET(A35,-1,0))*10+1,IF(AND(LEN(OFFSET(A35,-1,0))=0,LEN(OFFSET(A35,-3,0))=6),INT(LEFT(OFFSET(A35,-3,0),4))+1,"greška y")),
IF(LEN(OFFSET(A35,-1,0))=4,(OFFSET(A35,-1,0))*100+1,
IF(LEN(OFFSET(A35,-1,0))=6,(OFFSET(A35,-1,0))+1,"greška2")))),"greška3"))</f>
        <v>131201</v>
      </c>
      <c r="B35" s="32" t="s">
        <v>102</v>
      </c>
      <c r="C35" s="46"/>
      <c r="D35" s="46"/>
      <c r="E35" s="42" t="s">
        <v>9</v>
      </c>
      <c r="F35" s="43">
        <f t="shared" ref="F35:F47" ca="1" si="9">INDIRECT(ADDRESS(ROW(),COLUMN()+2+broj_sheet))</f>
        <v>850</v>
      </c>
      <c r="G35" s="44"/>
      <c r="H35" s="44">
        <f t="shared" ref="H35:H47" ca="1" si="10">G35*F35</f>
        <v>0</v>
      </c>
      <c r="I35" s="49">
        <v>200</v>
      </c>
      <c r="J35" s="45">
        <v>250</v>
      </c>
      <c r="K35" s="45">
        <v>400</v>
      </c>
      <c r="L35" s="45">
        <v>350</v>
      </c>
      <c r="M35" s="45">
        <v>720</v>
      </c>
      <c r="N35" s="45">
        <v>400</v>
      </c>
      <c r="O35" s="45">
        <v>250</v>
      </c>
      <c r="P35" s="45">
        <v>300</v>
      </c>
      <c r="Q35" s="45">
        <v>130</v>
      </c>
      <c r="R35" s="45">
        <v>225</v>
      </c>
      <c r="S35" s="45">
        <v>350</v>
      </c>
      <c r="T35" s="49">
        <v>0</v>
      </c>
      <c r="U35" s="45">
        <v>850</v>
      </c>
      <c r="V35" s="72">
        <f t="shared" ref="V35:V48" si="11">SUM(I35:U35)*G35</f>
        <v>0</v>
      </c>
    </row>
    <row r="36" spans="1:22" s="24" customFormat="1" ht="33.75" x14ac:dyDescent="0.2">
      <c r="A36" s="65">
        <f t="shared" ca="1" si="8"/>
        <v>131202</v>
      </c>
      <c r="B36" s="32" t="s">
        <v>103</v>
      </c>
      <c r="C36" s="46"/>
      <c r="D36" s="46"/>
      <c r="E36" s="42" t="s">
        <v>9</v>
      </c>
      <c r="F36" s="43">
        <f t="shared" ca="1" si="9"/>
        <v>50</v>
      </c>
      <c r="G36" s="44"/>
      <c r="H36" s="44">
        <f t="shared" ca="1" si="10"/>
        <v>0</v>
      </c>
      <c r="I36" s="49">
        <v>20</v>
      </c>
      <c r="J36" s="45">
        <v>20</v>
      </c>
      <c r="K36" s="49">
        <v>20</v>
      </c>
      <c r="L36" s="49">
        <v>20</v>
      </c>
      <c r="M36" s="49">
        <v>20</v>
      </c>
      <c r="N36" s="45">
        <v>20</v>
      </c>
      <c r="O36" s="49">
        <v>20</v>
      </c>
      <c r="P36" s="49">
        <v>20</v>
      </c>
      <c r="Q36" s="49">
        <v>20</v>
      </c>
      <c r="R36" s="49">
        <v>20</v>
      </c>
      <c r="S36" s="49">
        <v>20</v>
      </c>
      <c r="T36" s="49">
        <v>0</v>
      </c>
      <c r="U36" s="45">
        <v>50</v>
      </c>
      <c r="V36" s="72">
        <f t="shared" si="11"/>
        <v>0</v>
      </c>
    </row>
    <row r="37" spans="1:22" s="24" customFormat="1" ht="33.75" x14ac:dyDescent="0.2">
      <c r="A37" s="65">
        <f t="shared" ca="1" si="8"/>
        <v>131203</v>
      </c>
      <c r="B37" s="32" t="s">
        <v>128</v>
      </c>
      <c r="C37" s="46"/>
      <c r="D37" s="46"/>
      <c r="E37" s="42" t="s">
        <v>9</v>
      </c>
      <c r="F37" s="43">
        <f t="shared" ca="1" si="9"/>
        <v>20</v>
      </c>
      <c r="G37" s="44"/>
      <c r="H37" s="44">
        <f t="shared" ca="1" si="10"/>
        <v>0</v>
      </c>
      <c r="I37" s="49">
        <v>20</v>
      </c>
      <c r="J37" s="45">
        <v>20</v>
      </c>
      <c r="K37" s="45">
        <v>20</v>
      </c>
      <c r="L37" s="45">
        <v>20</v>
      </c>
      <c r="M37" s="45">
        <v>20</v>
      </c>
      <c r="N37" s="45">
        <v>20</v>
      </c>
      <c r="O37" s="45">
        <v>20</v>
      </c>
      <c r="P37" s="45">
        <v>20</v>
      </c>
      <c r="Q37" s="45">
        <v>20</v>
      </c>
      <c r="R37" s="45">
        <v>20</v>
      </c>
      <c r="S37" s="45">
        <v>20</v>
      </c>
      <c r="T37" s="49">
        <v>0</v>
      </c>
      <c r="U37" s="45">
        <v>20</v>
      </c>
      <c r="V37" s="72">
        <f t="shared" si="11"/>
        <v>0</v>
      </c>
    </row>
    <row r="38" spans="1:22" s="24" customFormat="1" ht="33.75" x14ac:dyDescent="0.2">
      <c r="A38" s="65">
        <f t="shared" ca="1" si="8"/>
        <v>131204</v>
      </c>
      <c r="B38" s="32" t="s">
        <v>153</v>
      </c>
      <c r="C38" s="46"/>
      <c r="D38" s="46"/>
      <c r="E38" s="42" t="s">
        <v>9</v>
      </c>
      <c r="F38" s="43">
        <f t="shared" ca="1" si="9"/>
        <v>1700</v>
      </c>
      <c r="G38" s="44"/>
      <c r="H38" s="44">
        <f t="shared" ca="1" si="10"/>
        <v>0</v>
      </c>
      <c r="I38" s="49">
        <v>400</v>
      </c>
      <c r="J38" s="45">
        <v>350</v>
      </c>
      <c r="K38" s="45">
        <v>450</v>
      </c>
      <c r="L38" s="45">
        <v>400</v>
      </c>
      <c r="M38" s="45">
        <v>550</v>
      </c>
      <c r="N38" s="45">
        <v>400</v>
      </c>
      <c r="O38" s="45">
        <v>250</v>
      </c>
      <c r="P38" s="45">
        <v>300</v>
      </c>
      <c r="Q38" s="45">
        <v>200</v>
      </c>
      <c r="R38" s="45">
        <v>300</v>
      </c>
      <c r="S38" s="45">
        <v>400</v>
      </c>
      <c r="T38" s="49">
        <v>0</v>
      </c>
      <c r="U38" s="45">
        <v>1700</v>
      </c>
      <c r="V38" s="72">
        <f t="shared" si="11"/>
        <v>0</v>
      </c>
    </row>
    <row r="39" spans="1:22" s="92" customFormat="1" ht="33.75" x14ac:dyDescent="0.2">
      <c r="A39" s="73">
        <f t="shared" ca="1" si="8"/>
        <v>131205</v>
      </c>
      <c r="B39" s="32" t="s">
        <v>74</v>
      </c>
      <c r="C39" s="46" t="s">
        <v>23</v>
      </c>
      <c r="D39" s="46" t="s">
        <v>23</v>
      </c>
      <c r="E39" s="42" t="s">
        <v>9</v>
      </c>
      <c r="F39" s="43">
        <f t="shared" ca="1" si="9"/>
        <v>10</v>
      </c>
      <c r="G39" s="44"/>
      <c r="H39" s="44">
        <f t="shared" ca="1" si="10"/>
        <v>0</v>
      </c>
      <c r="I39" s="91">
        <v>10</v>
      </c>
      <c r="J39" s="91">
        <v>10</v>
      </c>
      <c r="K39" s="91">
        <v>10</v>
      </c>
      <c r="L39" s="91">
        <v>10</v>
      </c>
      <c r="M39" s="91">
        <v>30</v>
      </c>
      <c r="N39" s="91">
        <v>10</v>
      </c>
      <c r="O39" s="91">
        <v>10</v>
      </c>
      <c r="P39" s="91">
        <v>10</v>
      </c>
      <c r="Q39" s="91">
        <v>10</v>
      </c>
      <c r="R39" s="91">
        <v>10</v>
      </c>
      <c r="S39" s="91">
        <v>10</v>
      </c>
      <c r="T39" s="49">
        <v>0</v>
      </c>
      <c r="U39" s="91">
        <v>10</v>
      </c>
      <c r="V39" s="72">
        <f t="shared" si="11"/>
        <v>0</v>
      </c>
    </row>
    <row r="40" spans="1:22" s="92" customFormat="1" ht="33.75" x14ac:dyDescent="0.2">
      <c r="A40" s="73">
        <f t="shared" ca="1" si="8"/>
        <v>131206</v>
      </c>
      <c r="B40" s="32" t="s">
        <v>75</v>
      </c>
      <c r="C40" s="46" t="s">
        <v>23</v>
      </c>
      <c r="D40" s="46" t="s">
        <v>23</v>
      </c>
      <c r="E40" s="42" t="s">
        <v>9</v>
      </c>
      <c r="F40" s="43">
        <f t="shared" ca="1" si="9"/>
        <v>20</v>
      </c>
      <c r="G40" s="44"/>
      <c r="H40" s="44">
        <f t="shared" ca="1" si="10"/>
        <v>0</v>
      </c>
      <c r="I40" s="91">
        <v>20</v>
      </c>
      <c r="J40" s="91">
        <v>20</v>
      </c>
      <c r="K40" s="91">
        <v>20</v>
      </c>
      <c r="L40" s="91">
        <v>20</v>
      </c>
      <c r="M40" s="91">
        <v>40</v>
      </c>
      <c r="N40" s="91">
        <v>20</v>
      </c>
      <c r="O40" s="91">
        <v>20</v>
      </c>
      <c r="P40" s="91">
        <v>20</v>
      </c>
      <c r="Q40" s="91">
        <v>20</v>
      </c>
      <c r="R40" s="91">
        <v>20</v>
      </c>
      <c r="S40" s="91">
        <v>20</v>
      </c>
      <c r="T40" s="49">
        <v>0</v>
      </c>
      <c r="U40" s="91">
        <v>20</v>
      </c>
      <c r="V40" s="72">
        <f t="shared" si="11"/>
        <v>0</v>
      </c>
    </row>
    <row r="41" spans="1:22" s="92" customFormat="1" ht="45" x14ac:dyDescent="0.2">
      <c r="A41" s="73">
        <f t="shared" ca="1" si="8"/>
        <v>131207</v>
      </c>
      <c r="B41" s="32" t="s">
        <v>132</v>
      </c>
      <c r="C41" s="46" t="s">
        <v>23</v>
      </c>
      <c r="D41" s="46" t="s">
        <v>23</v>
      </c>
      <c r="E41" s="42" t="s">
        <v>9</v>
      </c>
      <c r="F41" s="43">
        <f t="shared" ca="1" si="9"/>
        <v>40</v>
      </c>
      <c r="G41" s="44"/>
      <c r="H41" s="44">
        <f t="shared" ca="1" si="10"/>
        <v>0</v>
      </c>
      <c r="I41" s="91">
        <v>5</v>
      </c>
      <c r="J41" s="91">
        <v>5</v>
      </c>
      <c r="K41" s="91">
        <v>5</v>
      </c>
      <c r="L41" s="91">
        <v>5</v>
      </c>
      <c r="M41" s="91">
        <v>20</v>
      </c>
      <c r="N41" s="91">
        <v>5</v>
      </c>
      <c r="O41" s="91">
        <v>5</v>
      </c>
      <c r="P41" s="91">
        <v>5</v>
      </c>
      <c r="Q41" s="91">
        <v>5</v>
      </c>
      <c r="R41" s="91">
        <v>5</v>
      </c>
      <c r="S41" s="91">
        <v>5</v>
      </c>
      <c r="T41" s="49">
        <v>0</v>
      </c>
      <c r="U41" s="68">
        <v>40</v>
      </c>
      <c r="V41" s="72">
        <f t="shared" si="11"/>
        <v>0</v>
      </c>
    </row>
    <row r="42" spans="1:22" s="92" customFormat="1" ht="45" x14ac:dyDescent="0.2">
      <c r="A42" s="73">
        <f t="shared" ca="1" si="8"/>
        <v>131208</v>
      </c>
      <c r="B42" s="32" t="s">
        <v>71</v>
      </c>
      <c r="C42" s="46" t="s">
        <v>23</v>
      </c>
      <c r="D42" s="46" t="s">
        <v>23</v>
      </c>
      <c r="E42" s="42" t="s">
        <v>9</v>
      </c>
      <c r="F42" s="43">
        <v>50</v>
      </c>
      <c r="G42" s="44"/>
      <c r="H42" s="44">
        <f t="shared" si="10"/>
        <v>0</v>
      </c>
      <c r="I42" s="91">
        <v>25</v>
      </c>
      <c r="J42" s="91">
        <v>25</v>
      </c>
      <c r="K42" s="91">
        <v>25</v>
      </c>
      <c r="L42" s="91">
        <v>25</v>
      </c>
      <c r="M42" s="91">
        <v>50</v>
      </c>
      <c r="N42" s="91">
        <v>25</v>
      </c>
      <c r="O42" s="91">
        <v>25</v>
      </c>
      <c r="P42" s="91">
        <v>25</v>
      </c>
      <c r="Q42" s="91">
        <v>25</v>
      </c>
      <c r="R42" s="91">
        <v>25</v>
      </c>
      <c r="S42" s="91">
        <v>25</v>
      </c>
      <c r="T42" s="49">
        <v>0</v>
      </c>
      <c r="U42" s="68">
        <v>40</v>
      </c>
      <c r="V42" s="72">
        <f t="shared" si="11"/>
        <v>0</v>
      </c>
    </row>
    <row r="43" spans="1:22" s="92" customFormat="1" ht="45" x14ac:dyDescent="0.2">
      <c r="A43" s="73">
        <f t="shared" ca="1" si="8"/>
        <v>131209</v>
      </c>
      <c r="B43" s="32" t="s">
        <v>76</v>
      </c>
      <c r="C43" s="46" t="s">
        <v>23</v>
      </c>
      <c r="D43" s="46" t="s">
        <v>23</v>
      </c>
      <c r="E43" s="42" t="s">
        <v>9</v>
      </c>
      <c r="F43" s="43">
        <v>75</v>
      </c>
      <c r="G43" s="44"/>
      <c r="H43" s="44">
        <f t="shared" si="10"/>
        <v>0</v>
      </c>
      <c r="I43" s="91">
        <v>40</v>
      </c>
      <c r="J43" s="91">
        <v>40</v>
      </c>
      <c r="K43" s="91">
        <v>40</v>
      </c>
      <c r="L43" s="91">
        <v>40</v>
      </c>
      <c r="M43" s="91">
        <v>60</v>
      </c>
      <c r="N43" s="91">
        <v>40</v>
      </c>
      <c r="O43" s="91">
        <v>40</v>
      </c>
      <c r="P43" s="91">
        <v>40</v>
      </c>
      <c r="Q43" s="91">
        <v>40</v>
      </c>
      <c r="R43" s="91">
        <v>40</v>
      </c>
      <c r="S43" s="91">
        <v>40</v>
      </c>
      <c r="T43" s="49">
        <v>0</v>
      </c>
      <c r="U43" s="91">
        <v>40</v>
      </c>
      <c r="V43" s="72">
        <f t="shared" si="11"/>
        <v>0</v>
      </c>
    </row>
    <row r="44" spans="1:22" s="92" customFormat="1" ht="22.5" x14ac:dyDescent="0.2">
      <c r="A44" s="73">
        <f t="shared" ca="1" si="8"/>
        <v>131210</v>
      </c>
      <c r="B44" s="32" t="s">
        <v>134</v>
      </c>
      <c r="C44" s="46" t="s">
        <v>23</v>
      </c>
      <c r="D44" s="46" t="s">
        <v>23</v>
      </c>
      <c r="E44" s="42" t="s">
        <v>9</v>
      </c>
      <c r="F44" s="43">
        <v>20</v>
      </c>
      <c r="G44" s="44"/>
      <c r="H44" s="44">
        <f t="shared" si="10"/>
        <v>0</v>
      </c>
      <c r="I44" s="91">
        <v>10</v>
      </c>
      <c r="J44" s="91">
        <v>10</v>
      </c>
      <c r="K44" s="91">
        <v>10</v>
      </c>
      <c r="L44" s="91">
        <v>10</v>
      </c>
      <c r="M44" s="91">
        <v>15</v>
      </c>
      <c r="N44" s="91">
        <v>10</v>
      </c>
      <c r="O44" s="91">
        <v>15</v>
      </c>
      <c r="P44" s="91">
        <v>10</v>
      </c>
      <c r="Q44" s="91">
        <v>15</v>
      </c>
      <c r="R44" s="91">
        <v>15</v>
      </c>
      <c r="S44" s="91">
        <v>10</v>
      </c>
      <c r="T44" s="49">
        <v>0</v>
      </c>
      <c r="U44" s="91">
        <v>50</v>
      </c>
      <c r="V44" s="72">
        <f t="shared" si="11"/>
        <v>0</v>
      </c>
    </row>
    <row r="45" spans="1:22" s="92" customFormat="1" ht="45" x14ac:dyDescent="0.2">
      <c r="A45" s="73">
        <f t="shared" ca="1" si="8"/>
        <v>131211</v>
      </c>
      <c r="B45" s="32" t="s">
        <v>77</v>
      </c>
      <c r="C45" s="46" t="s">
        <v>23</v>
      </c>
      <c r="D45" s="46" t="s">
        <v>23</v>
      </c>
      <c r="E45" s="42" t="s">
        <v>8</v>
      </c>
      <c r="F45" s="43">
        <f t="shared" ca="1" si="9"/>
        <v>1</v>
      </c>
      <c r="G45" s="44"/>
      <c r="H45" s="44">
        <f t="shared" ca="1" si="10"/>
        <v>0</v>
      </c>
      <c r="I45" s="91">
        <v>1</v>
      </c>
      <c r="J45" s="91">
        <v>1</v>
      </c>
      <c r="K45" s="91">
        <v>1</v>
      </c>
      <c r="L45" s="91">
        <v>1</v>
      </c>
      <c r="M45" s="91">
        <v>1</v>
      </c>
      <c r="N45" s="91">
        <v>1</v>
      </c>
      <c r="O45" s="91">
        <v>1</v>
      </c>
      <c r="P45" s="91">
        <v>1</v>
      </c>
      <c r="Q45" s="91">
        <v>1</v>
      </c>
      <c r="R45" s="91">
        <v>1</v>
      </c>
      <c r="S45" s="91">
        <v>1</v>
      </c>
      <c r="T45" s="49">
        <v>0</v>
      </c>
      <c r="U45" s="91">
        <v>1</v>
      </c>
      <c r="V45" s="72">
        <f t="shared" si="11"/>
        <v>0</v>
      </c>
    </row>
    <row r="46" spans="1:22" s="92" customFormat="1" ht="22.5" x14ac:dyDescent="0.2">
      <c r="A46" s="73">
        <f t="shared" ca="1" si="8"/>
        <v>131212</v>
      </c>
      <c r="B46" s="32" t="s">
        <v>78</v>
      </c>
      <c r="C46" s="46" t="s">
        <v>23</v>
      </c>
      <c r="D46" s="46" t="s">
        <v>23</v>
      </c>
      <c r="E46" s="42" t="s">
        <v>8</v>
      </c>
      <c r="F46" s="43">
        <f t="shared" ca="1" si="9"/>
        <v>1</v>
      </c>
      <c r="G46" s="44"/>
      <c r="H46" s="44">
        <f t="shared" ca="1" si="10"/>
        <v>0</v>
      </c>
      <c r="I46" s="91">
        <v>1</v>
      </c>
      <c r="J46" s="91">
        <v>1</v>
      </c>
      <c r="K46" s="91">
        <v>1</v>
      </c>
      <c r="L46" s="91">
        <v>1</v>
      </c>
      <c r="M46" s="91">
        <v>1</v>
      </c>
      <c r="N46" s="91">
        <v>1</v>
      </c>
      <c r="O46" s="91">
        <v>1</v>
      </c>
      <c r="P46" s="91">
        <v>1</v>
      </c>
      <c r="Q46" s="91">
        <v>1</v>
      </c>
      <c r="R46" s="91">
        <v>1</v>
      </c>
      <c r="S46" s="91">
        <v>1</v>
      </c>
      <c r="T46" s="49">
        <v>0</v>
      </c>
      <c r="U46" s="91">
        <v>1</v>
      </c>
      <c r="V46" s="72">
        <f t="shared" si="11"/>
        <v>0</v>
      </c>
    </row>
    <row r="47" spans="1:22" s="24" customFormat="1" ht="56.25" x14ac:dyDescent="0.2">
      <c r="A47" s="65">
        <f t="shared" ca="1" si="8"/>
        <v>131213</v>
      </c>
      <c r="B47" s="32" t="s">
        <v>60</v>
      </c>
      <c r="C47" s="46" t="s">
        <v>23</v>
      </c>
      <c r="D47" s="46" t="s">
        <v>23</v>
      </c>
      <c r="E47" s="42" t="s">
        <v>8</v>
      </c>
      <c r="F47" s="43">
        <f t="shared" ca="1" si="9"/>
        <v>2</v>
      </c>
      <c r="G47" s="44"/>
      <c r="H47" s="44">
        <f t="shared" ca="1" si="10"/>
        <v>0</v>
      </c>
      <c r="I47" s="49">
        <v>2</v>
      </c>
      <c r="J47" s="45">
        <v>2</v>
      </c>
      <c r="K47" s="45">
        <v>2</v>
      </c>
      <c r="L47" s="45">
        <v>2</v>
      </c>
      <c r="M47" s="45">
        <v>5</v>
      </c>
      <c r="N47" s="45">
        <v>2</v>
      </c>
      <c r="O47" s="45">
        <v>2</v>
      </c>
      <c r="P47" s="45">
        <v>2</v>
      </c>
      <c r="Q47" s="45">
        <v>2</v>
      </c>
      <c r="R47" s="45">
        <v>2</v>
      </c>
      <c r="S47" s="45">
        <v>2</v>
      </c>
      <c r="T47" s="49">
        <v>0</v>
      </c>
      <c r="U47" s="45">
        <v>2</v>
      </c>
      <c r="V47" s="72">
        <f t="shared" si="11"/>
        <v>0</v>
      </c>
    </row>
    <row r="48" spans="1:22" x14ac:dyDescent="0.2">
      <c r="A48" s="120"/>
      <c r="B48" s="121"/>
      <c r="C48" s="121"/>
      <c r="D48" s="121"/>
      <c r="E48" s="121"/>
      <c r="F48" s="122" t="str">
        <f>"Ukupno "&amp;LOWER(B6)&amp;" - "&amp;LOWER(B34)&amp;":"</f>
        <v>Ukupno sustav video nadzora - instalacije:</v>
      </c>
      <c r="G48" s="160">
        <f ca="1">SUM(H35:H47)</f>
        <v>0</v>
      </c>
      <c r="H48" s="160"/>
      <c r="I48" s="49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72">
        <f t="shared" ca="1" si="11"/>
        <v>0</v>
      </c>
    </row>
    <row r="49" spans="1:22" s="24" customFormat="1" x14ac:dyDescent="0.2">
      <c r="A49" s="65"/>
      <c r="B49" s="29"/>
      <c r="C49" s="28"/>
      <c r="D49" s="28"/>
      <c r="E49" s="28"/>
      <c r="F49" s="28"/>
      <c r="G49" s="33"/>
      <c r="H49" s="64"/>
      <c r="I49" s="49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72"/>
    </row>
    <row r="50" spans="1:22" s="24" customFormat="1" x14ac:dyDescent="0.2">
      <c r="A50" s="34">
        <f t="shared" ref="A50:A55" ca="1" si="12">IF(VALUE(broj_sheet)&lt;10,
IF(OFFSET(A50,-1,0)=".",broj_sheet*10+(COUNTIF(INDIRECT(ADDRESS(1,COLUMN())&amp;":"&amp;ADDRESS(ROW()-1,COLUMN())),"&lt;99"))+1,
IF(OR(LEN(OFFSET(A50,-1,0))=2,AND(LEN(OFFSET(A50,-1,0))=0,LEN(OFFSET(A50,-3,0))=5)),
IF(LEN(OFFSET(A50,-1,0))=2,(OFFSET(A50,-1,0))*10+1,IF(AND(LEN(OFFSET(A50,-1,0))=0,LEN(OFFSET(A50,-3,0))=5),INT(LEFT(OFFSET(A50,-3,0),3))+1,"greška x")),
IF(LEN(OFFSET(A50,-1,0))=3,(OFFSET(A50,-1,0))*100+1,
IF(LEN(OFFSET(A50,-1,0))=5,(OFFSET(A50,-1,0))+1,"greška1")))),
IF(VALUE(broj_sheet)&gt;=10,
IF(OFFSET(A50,-1,0)= ".",broj_sheet*10+(COUNTIF(INDIRECT(ADDRESS(1,COLUMN())&amp;":"&amp;ADDRESS(ROW()-1,COLUMN())),"&lt;999"))+1,
IF(OR(LEN(OFFSET(A50,-1,0))=3,AND(LEN(OFFSET(A50,-1,0))=0,LEN(OFFSET(A50,-3,0))=6)),
IF(LEN(OFFSET(A50,-1,0))=3,(OFFSET(A50,-1,0))*10+1,IF(AND(LEN(OFFSET(A50,-1,0))=0,LEN(OFFSET(A50,-3,0))=6),INT(LEFT(OFFSET(A50,-3,0),4))+1,"greška y")),
IF(LEN(OFFSET(A50,-1,0))=4,(OFFSET(A50,-1,0))*100+1,
IF(LEN(OFFSET(A50,-1,0))=6,(OFFSET(A50,-1,0))+1,"greška2")))),"greška3"))</f>
        <v>1313</v>
      </c>
      <c r="B50" s="29" t="s">
        <v>15</v>
      </c>
      <c r="C50" s="28"/>
      <c r="D50" s="28"/>
      <c r="E50" s="30"/>
      <c r="F50" s="30"/>
      <c r="G50" s="31"/>
      <c r="H50" s="30"/>
      <c r="I50" s="49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72"/>
    </row>
    <row r="51" spans="1:22" s="2" customFormat="1" ht="56.25" x14ac:dyDescent="0.2">
      <c r="A51" s="65">
        <f t="shared" ca="1" si="12"/>
        <v>131301</v>
      </c>
      <c r="B51" s="32" t="s">
        <v>84</v>
      </c>
      <c r="C51" s="46" t="s">
        <v>23</v>
      </c>
      <c r="D51" s="46" t="s">
        <v>23</v>
      </c>
      <c r="E51" s="75" t="s">
        <v>7</v>
      </c>
      <c r="F51" s="43">
        <f t="shared" ref="F51:F55" ca="1" si="13">INDIRECT(ADDRESS(ROW(),COLUMN()+2+broj_sheet))</f>
        <v>17</v>
      </c>
      <c r="G51" s="44"/>
      <c r="H51" s="76">
        <f t="shared" ref="H51:H52" ca="1" si="14">G51*F51</f>
        <v>0</v>
      </c>
      <c r="I51" s="49">
        <v>10</v>
      </c>
      <c r="J51" s="45">
        <v>6</v>
      </c>
      <c r="K51" s="45">
        <v>11</v>
      </c>
      <c r="L51" s="45">
        <v>11</v>
      </c>
      <c r="M51" s="45">
        <v>21</v>
      </c>
      <c r="N51" s="45">
        <v>11</v>
      </c>
      <c r="O51" s="45">
        <v>10</v>
      </c>
      <c r="P51" s="45">
        <v>11</v>
      </c>
      <c r="Q51" s="45">
        <v>7</v>
      </c>
      <c r="R51" s="45">
        <v>9</v>
      </c>
      <c r="S51" s="45">
        <v>10</v>
      </c>
      <c r="T51" s="49">
        <v>0</v>
      </c>
      <c r="U51" s="45">
        <v>17</v>
      </c>
      <c r="V51" s="72">
        <f t="shared" ref="V51:V56" si="15">SUM(I51:U51)*G51</f>
        <v>0</v>
      </c>
    </row>
    <row r="52" spans="1:22" s="9" customFormat="1" ht="56.25" x14ac:dyDescent="0.2">
      <c r="A52" s="65">
        <f t="shared" ca="1" si="12"/>
        <v>131302</v>
      </c>
      <c r="B52" s="32" t="s">
        <v>82</v>
      </c>
      <c r="C52" s="46" t="s">
        <v>23</v>
      </c>
      <c r="D52" s="46" t="s">
        <v>23</v>
      </c>
      <c r="E52" s="41" t="s">
        <v>8</v>
      </c>
      <c r="F52" s="43">
        <f t="shared" ca="1" si="13"/>
        <v>1</v>
      </c>
      <c r="G52" s="44"/>
      <c r="H52" s="44">
        <f t="shared" ca="1" si="14"/>
        <v>0</v>
      </c>
      <c r="I52" s="49">
        <v>0</v>
      </c>
      <c r="J52" s="45">
        <v>1</v>
      </c>
      <c r="K52" s="45">
        <v>0</v>
      </c>
      <c r="L52" s="45">
        <v>0</v>
      </c>
      <c r="M52" s="45">
        <v>1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9">
        <v>0</v>
      </c>
      <c r="U52" s="45">
        <v>1</v>
      </c>
      <c r="V52" s="72">
        <f t="shared" si="15"/>
        <v>0</v>
      </c>
    </row>
    <row r="53" spans="1:22" ht="45" x14ac:dyDescent="0.2">
      <c r="A53" s="65">
        <f t="shared" ca="1" si="12"/>
        <v>131303</v>
      </c>
      <c r="B53" s="32" t="s">
        <v>79</v>
      </c>
      <c r="C53" s="46" t="s">
        <v>23</v>
      </c>
      <c r="D53" s="46" t="s">
        <v>23</v>
      </c>
      <c r="E53" s="75" t="s">
        <v>8</v>
      </c>
      <c r="F53" s="43">
        <f t="shared" ca="1" si="13"/>
        <v>1</v>
      </c>
      <c r="G53" s="44"/>
      <c r="H53" s="77">
        <f ca="1">F53*G53</f>
        <v>0</v>
      </c>
      <c r="I53" s="49">
        <v>1</v>
      </c>
      <c r="J53" s="45">
        <v>1</v>
      </c>
      <c r="K53" s="49">
        <v>1</v>
      </c>
      <c r="L53" s="49">
        <v>1</v>
      </c>
      <c r="M53" s="49">
        <v>1</v>
      </c>
      <c r="N53" s="49">
        <v>1</v>
      </c>
      <c r="O53" s="49">
        <v>1</v>
      </c>
      <c r="P53" s="49">
        <v>1</v>
      </c>
      <c r="Q53" s="49">
        <v>1</v>
      </c>
      <c r="R53" s="49">
        <v>1</v>
      </c>
      <c r="S53" s="49">
        <v>1</v>
      </c>
      <c r="T53" s="49">
        <v>0</v>
      </c>
      <c r="U53" s="49">
        <v>1</v>
      </c>
      <c r="V53" s="72">
        <f t="shared" si="15"/>
        <v>0</v>
      </c>
    </row>
    <row r="54" spans="1:22" ht="56.25" x14ac:dyDescent="0.2">
      <c r="A54" s="65">
        <f t="shared" ca="1" si="12"/>
        <v>131304</v>
      </c>
      <c r="B54" s="32" t="s">
        <v>61</v>
      </c>
      <c r="C54" s="46" t="s">
        <v>23</v>
      </c>
      <c r="D54" s="46" t="s">
        <v>23</v>
      </c>
      <c r="E54" s="75" t="s">
        <v>8</v>
      </c>
      <c r="F54" s="43">
        <f t="shared" ca="1" si="13"/>
        <v>1</v>
      </c>
      <c r="G54" s="44"/>
      <c r="H54" s="77">
        <f ca="1">F54*G54</f>
        <v>0</v>
      </c>
      <c r="I54" s="49">
        <v>1</v>
      </c>
      <c r="J54" s="45">
        <v>1</v>
      </c>
      <c r="K54" s="49">
        <v>1</v>
      </c>
      <c r="L54" s="49">
        <v>1</v>
      </c>
      <c r="M54" s="49">
        <v>2</v>
      </c>
      <c r="N54" s="49">
        <v>1</v>
      </c>
      <c r="O54" s="49">
        <v>1</v>
      </c>
      <c r="P54" s="49">
        <v>1</v>
      </c>
      <c r="Q54" s="49">
        <v>1</v>
      </c>
      <c r="R54" s="49">
        <v>1</v>
      </c>
      <c r="S54" s="49">
        <v>1</v>
      </c>
      <c r="T54" s="49">
        <v>0</v>
      </c>
      <c r="U54" s="49">
        <v>1</v>
      </c>
      <c r="V54" s="72">
        <f t="shared" si="15"/>
        <v>0</v>
      </c>
    </row>
    <row r="55" spans="1:22" s="2" customFormat="1" ht="202.5" x14ac:dyDescent="0.2">
      <c r="A55" s="65">
        <f t="shared" ca="1" si="12"/>
        <v>131305</v>
      </c>
      <c r="B55" s="52" t="s">
        <v>83</v>
      </c>
      <c r="C55" s="46" t="s">
        <v>23</v>
      </c>
      <c r="D55" s="46" t="s">
        <v>23</v>
      </c>
      <c r="E55" s="75" t="s">
        <v>8</v>
      </c>
      <c r="F55" s="43">
        <f t="shared" ca="1" si="13"/>
        <v>1</v>
      </c>
      <c r="G55" s="44"/>
      <c r="H55" s="76">
        <f t="shared" ref="H55" ca="1" si="16">G55*F55</f>
        <v>0</v>
      </c>
      <c r="I55" s="49">
        <v>1</v>
      </c>
      <c r="J55" s="49">
        <v>1</v>
      </c>
      <c r="K55" s="49">
        <v>1</v>
      </c>
      <c r="L55" s="49">
        <v>1</v>
      </c>
      <c r="M55" s="49">
        <v>1</v>
      </c>
      <c r="N55" s="49">
        <v>1</v>
      </c>
      <c r="O55" s="49">
        <v>1</v>
      </c>
      <c r="P55" s="49">
        <v>1</v>
      </c>
      <c r="Q55" s="49">
        <v>1</v>
      </c>
      <c r="R55" s="49">
        <v>1</v>
      </c>
      <c r="S55" s="49">
        <v>1</v>
      </c>
      <c r="T55" s="49">
        <v>0</v>
      </c>
      <c r="U55" s="49">
        <v>1</v>
      </c>
      <c r="V55" s="72">
        <f t="shared" si="15"/>
        <v>0</v>
      </c>
    </row>
    <row r="56" spans="1:22" x14ac:dyDescent="0.2">
      <c r="A56" s="120"/>
      <c r="B56" s="121"/>
      <c r="C56" s="121"/>
      <c r="D56" s="121"/>
      <c r="E56" s="121"/>
      <c r="F56" s="122" t="str">
        <f>"Ukupno "&amp;LOWER(B6)&amp;" - "&amp;LOWER(B50)&amp;":"</f>
        <v>Ukupno sustav video nadzora - usluga:</v>
      </c>
      <c r="G56" s="160">
        <f ca="1">SUM(H51:H55)</f>
        <v>0</v>
      </c>
      <c r="H56" s="160"/>
      <c r="I56" s="49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72">
        <f t="shared" ca="1" si="15"/>
        <v>0</v>
      </c>
    </row>
    <row r="57" spans="1:22" s="24" customFormat="1" x14ac:dyDescent="0.2">
      <c r="A57" s="65" t="s">
        <v>36</v>
      </c>
      <c r="B57" s="29"/>
      <c r="C57" s="28"/>
      <c r="D57" s="28"/>
      <c r="E57" s="28"/>
      <c r="F57" s="28"/>
      <c r="G57" s="33"/>
      <c r="H57" s="64"/>
      <c r="I57" s="49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72"/>
    </row>
    <row r="58" spans="1:22" s="1" customFormat="1" x14ac:dyDescent="0.2">
      <c r="A58" s="34">
        <f ca="1">IF(VALUE(broj_sheet)&lt;10,
IF(OFFSET(A58,-1,0)=".",broj_sheet*10+(COUNTIF(INDIRECT(ADDRESS(1,COLUMN())&amp;":"&amp;ADDRESS(ROW()-1,COLUMN())),"&lt;99"))+1,
IF(OR(LEN(OFFSET(A58,-1,0))=2,AND(LEN(OFFSET(A58,-1,0))=0,LEN(OFFSET(A58,-3,0))=5)),
IF(LEN(OFFSET(A58,-1,0))=2,(OFFSET(A58,-1,0))*10+1,IF(AND(LEN(OFFSET(A58,-1,0))=0,LEN(OFFSET(A58,-3,0))=5),INT(LEFT(OFFSET(A58,-3,0),3))+1,"greška x")),
IF(LEN(OFFSET(A58,-1,0))=3,(OFFSET(A58,-1,0))*100+1,
IF(LEN(OFFSET(A58,-1,0))=5,(OFFSET(A58,-1,0))+1,"greška1")))),
IF(VALUE(broj_sheet)&gt;=10,
IF(OFFSET(A58,-1,0)= ".",broj_sheet*10+(COUNTIF(INDIRECT(ADDRESS(1,COLUMN())&amp;":"&amp;ADDRESS(ROW()-1,COLUMN())),"&lt;999"))+1,
IF(OR(LEN(OFFSET(A58,-1,0))=3,AND(LEN(OFFSET(A58,-1,0))=0,LEN(OFFSET(A58,-3,0))=6)),
IF(LEN(OFFSET(A58,-1,0))=3,(OFFSET(A58,-1,0))*10+1,IF(AND(LEN(OFFSET(A58,-1,0))=0,LEN(OFFSET(A58,-3,0))=6),INT(LEFT(OFFSET(A58,-3,0),4))+1,"greška y")),
IF(LEN(OFFSET(A58,-1,0))=4,(OFFSET(A58,-1,0))*100+1,
IF(LEN(OFFSET(A58,-1,0))=6,(OFFSET(A58,-1,0))+1,"greška2")))),"greška3"))</f>
        <v>132</v>
      </c>
      <c r="B58" s="53" t="s">
        <v>175</v>
      </c>
      <c r="C58" s="39"/>
      <c r="D58" s="39"/>
      <c r="E58" s="54"/>
      <c r="F58" s="55"/>
      <c r="G58" s="56"/>
      <c r="H58" s="56"/>
      <c r="I58" s="49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72"/>
    </row>
    <row r="59" spans="1:22" s="3" customFormat="1" x14ac:dyDescent="0.2">
      <c r="A59" s="34">
        <f ca="1">IF(VALUE(broj_sheet)&lt;10,
IF(OFFSET(A59,-1,0)=".",broj_sheet*10+(COUNTIF(INDIRECT(ADDRESS(1,COLUMN())&amp;":"&amp;ADDRESS(ROW()-1,COLUMN())),"&lt;99"))+1,
IF(OR(LEN(OFFSET(A59,-1,0))=2,AND(LEN(OFFSET(A59,-1,0))=0,LEN(OFFSET(A59,-3,0))=5)),
IF(LEN(OFFSET(A59,-1,0))=2,(OFFSET(A59,-1,0))*10+1,IF(AND(LEN(OFFSET(A59,-1,0))=0,LEN(OFFSET(A59,-3,0))=5),INT(LEFT(OFFSET(A59,-3,0),3))+1,"greška x")),
IF(LEN(OFFSET(A59,-1,0))=3,(OFFSET(A59,-1,0))*100+1,
IF(LEN(OFFSET(A59,-1,0))=5,(OFFSET(A59,-1,0))+1,"greška1")))),
IF(VALUE(broj_sheet)&gt;=10,
IF(OFFSET(A59,-1,0)= ".",broj_sheet*10+(COUNTIF(INDIRECT(ADDRESS(1,COLUMN())&amp;":"&amp;ADDRESS(ROW()-1,COLUMN())),"&lt;999"))+1,
IF(OR(LEN(OFFSET(A59,-1,0))=3,AND(LEN(OFFSET(A59,-1,0))=0,LEN(OFFSET(A59,-3,0))=6)),
IF(LEN(OFFSET(A59,-1,0))=3,(OFFSET(A59,-1,0))*10+1,IF(AND(LEN(OFFSET(A59,-1,0))=0,LEN(OFFSET(A59,-3,0))=6),INT(LEFT(OFFSET(A59,-3,0),4))+1,"greška y")),
IF(LEN(OFFSET(A59,-1,0))=4,(OFFSET(A59,-1,0))*100+1,
IF(LEN(OFFSET(A59,-1,0))=6,(OFFSET(A59,-1,0))+1,"greška2")))),"greška3"))</f>
        <v>1321</v>
      </c>
      <c r="B59" s="57" t="s">
        <v>6</v>
      </c>
      <c r="C59" s="58"/>
      <c r="D59" s="58"/>
      <c r="E59" s="59"/>
      <c r="F59" s="60"/>
      <c r="G59" s="61"/>
      <c r="H59" s="61"/>
      <c r="I59" s="49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72"/>
    </row>
    <row r="60" spans="1:22" s="2" customFormat="1" ht="292.5" x14ac:dyDescent="0.2">
      <c r="A60" s="65">
        <f ca="1">IF(VALUE(broj_sheet)&lt;10,
IF(OFFSET(A60,-1,0)=".",broj_sheet*10+(COUNTIF(INDIRECT(ADDRESS(1,COLUMN())&amp;":"&amp;ADDRESS(ROW()-1,COLUMN())),"&lt;99"))+1,
IF(OR(LEN(OFFSET(A60,-1,0))=2,AND(LEN(OFFSET(A60,-1,0))=0,LEN(OFFSET(A60,-3,0))=5)),
IF(LEN(OFFSET(A60,-1,0))=2,(OFFSET(A60,-1,0))*10+1,IF(AND(LEN(OFFSET(A60,-1,0))=0,LEN(OFFSET(A60,-3,0))=5),INT(LEFT(OFFSET(A60,-3,0),3))+1,"greška x")),
IF(LEN(OFFSET(A60,-1,0))=3,(OFFSET(A60,-1,0))*100+1,
IF(LEN(OFFSET(A60,-1,0))=5,(OFFSET(A60,-1,0))+1,"greška1")))),
IF(VALUE(broj_sheet)&gt;=10,
IF(OFFSET(A60,-1,0)= ".",broj_sheet*10+(COUNTIF(INDIRECT(ADDRESS(1,COLUMN())&amp;":"&amp;ADDRESS(ROW()-1,COLUMN())),"&lt;999"))+1,
IF(OR(LEN(OFFSET(A60,-1,0))=3,AND(LEN(OFFSET(A60,-1,0))=0,LEN(OFFSET(A60,-3,0))=6)),
IF(LEN(OFFSET(A60,-1,0))=3,(OFFSET(A60,-1,0))*10+1,IF(AND(LEN(OFFSET(A60,-1,0))=0,LEN(OFFSET(A60,-3,0))=6),INT(LEFT(OFFSET(A60,-3,0),4))+1,"greška y")),
IF(LEN(OFFSET(A60,-1,0))=4,(OFFSET(A60,-1,0))*100+1,
IF(LEN(OFFSET(A60,-1,0))=6,(OFFSET(A60,-1,0))+1,"greška2")))),"greška3"))</f>
        <v>132101</v>
      </c>
      <c r="B60" s="32" t="s">
        <v>173</v>
      </c>
      <c r="C60" s="81"/>
      <c r="D60" s="81"/>
      <c r="E60" s="81" t="s">
        <v>7</v>
      </c>
      <c r="F60" s="43">
        <f t="shared" ref="F60:F63" ca="1" si="17">INDIRECT(ADDRESS(ROW(),COLUMN()+2+broj_sheet))</f>
        <v>1</v>
      </c>
      <c r="G60" s="44"/>
      <c r="H60" s="76">
        <f t="shared" ref="H60:H63" ca="1" si="18">F60*G60</f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1</v>
      </c>
      <c r="V60" s="72">
        <f>SUM(I60:U60)*G60</f>
        <v>0</v>
      </c>
    </row>
    <row r="61" spans="1:22" s="2" customFormat="1" ht="168.75" x14ac:dyDescent="0.2">
      <c r="A61" s="65">
        <f t="shared" ref="A61:A63" ca="1" si="19">IF(VALUE(broj_sheet)&lt;10,
IF(OFFSET(A61,-1,0)=".",broj_sheet*10+(COUNTIF(INDIRECT(ADDRESS(1,COLUMN())&amp;":"&amp;ADDRESS(ROW()-1,COLUMN())),"&lt;99"))+1,
IF(OR(LEN(OFFSET(A61,-1,0))=2,AND(LEN(OFFSET(A61,-1,0))=0,LEN(OFFSET(A61,-3,0))=5)),
IF(LEN(OFFSET(A61,-1,0))=2,(OFFSET(A61,-1,0))*10+1,IF(AND(LEN(OFFSET(A61,-1,0))=0,LEN(OFFSET(A61,-3,0))=5),INT(LEFT(OFFSET(A61,-3,0),3))+1,"greška x")),
IF(LEN(OFFSET(A61,-1,0))=3,(OFFSET(A61,-1,0))*100+1,
IF(LEN(OFFSET(A61,-1,0))=5,(OFFSET(A61,-1,0))+1,"greška1")))),
IF(VALUE(broj_sheet)&gt;=10,
IF(OFFSET(A61,-1,0)= ".",broj_sheet*10+(COUNTIF(INDIRECT(ADDRESS(1,COLUMN())&amp;":"&amp;ADDRESS(ROW()-1,COLUMN())),"&lt;999"))+1,
IF(OR(LEN(OFFSET(A61,-1,0))=3,AND(LEN(OFFSET(A61,-1,0))=0,LEN(OFFSET(A61,-3,0))=6)),
IF(LEN(OFFSET(A61,-1,0))=3,(OFFSET(A61,-1,0))*10+1,IF(AND(LEN(OFFSET(A61,-1,0))=0,LEN(OFFSET(A61,-3,0))=6),INT(LEFT(OFFSET(A61,-3,0),4))+1,"greška y")),
IF(LEN(OFFSET(A61,-1,0))=4,(OFFSET(A61,-1,0))*100+1,
IF(LEN(OFFSET(A61,-1,0))=6,(OFFSET(A61,-1,0))+1,"greška2")))),"greška3"))</f>
        <v>132102</v>
      </c>
      <c r="B61" s="32" t="s">
        <v>146</v>
      </c>
      <c r="C61" s="81"/>
      <c r="D61" s="81"/>
      <c r="E61" s="81" t="s">
        <v>7</v>
      </c>
      <c r="F61" s="43">
        <f t="shared" ca="1" si="17"/>
        <v>10</v>
      </c>
      <c r="G61" s="44"/>
      <c r="H61" s="76">
        <f t="shared" ca="1" si="18"/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10</v>
      </c>
      <c r="V61" s="72">
        <f>SUM(I61:U61)*G61</f>
        <v>0</v>
      </c>
    </row>
    <row r="62" spans="1:22" s="2" customFormat="1" ht="135" x14ac:dyDescent="0.2">
      <c r="A62" s="73">
        <f t="shared" ca="1" si="19"/>
        <v>132103</v>
      </c>
      <c r="B62" s="32" t="s">
        <v>118</v>
      </c>
      <c r="C62" s="85"/>
      <c r="D62" s="85"/>
      <c r="E62" s="41" t="s">
        <v>7</v>
      </c>
      <c r="F62" s="43">
        <f t="shared" ca="1" si="17"/>
        <v>19</v>
      </c>
      <c r="G62" s="44"/>
      <c r="H62" s="44">
        <f t="shared" ca="1" si="18"/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5">
        <v>19</v>
      </c>
      <c r="V62" s="72">
        <f>SUM(I62:U62)*G62</f>
        <v>0</v>
      </c>
    </row>
    <row r="63" spans="1:22" s="2" customFormat="1" ht="45" x14ac:dyDescent="0.2">
      <c r="A63" s="73">
        <f t="shared" ca="1" si="19"/>
        <v>132104</v>
      </c>
      <c r="B63" s="32" t="s">
        <v>177</v>
      </c>
      <c r="C63" s="85"/>
      <c r="D63" s="85"/>
      <c r="E63" s="41" t="s">
        <v>7</v>
      </c>
      <c r="F63" s="43">
        <f t="shared" ca="1" si="17"/>
        <v>1</v>
      </c>
      <c r="G63" s="44"/>
      <c r="H63" s="44">
        <f t="shared" ca="1" si="18"/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5">
        <v>1</v>
      </c>
      <c r="V63" s="72">
        <f>SUM(I63:U63)*G63</f>
        <v>0</v>
      </c>
    </row>
    <row r="64" spans="1:22" x14ac:dyDescent="0.2">
      <c r="A64" s="120"/>
      <c r="B64" s="121"/>
      <c r="C64" s="121"/>
      <c r="D64" s="121"/>
      <c r="E64" s="121"/>
      <c r="F64" s="122" t="str">
        <f>"Ukupno "&amp;LOWER(B58)&amp;" - "&amp;LOWER(B59)&amp;":"</f>
        <v>Ukupno sustav kontrole prolaza - oprema:</v>
      </c>
      <c r="G64" s="160">
        <f ca="1">SUM(H59:H63)</f>
        <v>0</v>
      </c>
      <c r="H64" s="160"/>
      <c r="I64" s="49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72"/>
    </row>
    <row r="65" spans="1:22" s="24" customFormat="1" x14ac:dyDescent="0.2">
      <c r="A65" s="65"/>
      <c r="B65" s="29"/>
      <c r="C65" s="28"/>
      <c r="D65" s="28"/>
      <c r="E65" s="28"/>
      <c r="F65" s="28"/>
      <c r="G65" s="33"/>
      <c r="H65" s="64"/>
      <c r="I65" s="49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72"/>
    </row>
    <row r="66" spans="1:22" s="1" customFormat="1" x14ac:dyDescent="0.2">
      <c r="A66" s="34">
        <f t="shared" ref="A66:A74" ca="1" si="20">IF(VALUE(broj_sheet)&lt;10,
IF(OFFSET(A66,-1,0)=".",broj_sheet*10+(COUNTIF(INDIRECT(ADDRESS(1,COLUMN())&amp;":"&amp;ADDRESS(ROW()-1,COLUMN())),"&lt;99"))+1,
IF(OR(LEN(OFFSET(A66,-1,0))=2,AND(LEN(OFFSET(A66,-1,0))=0,LEN(OFFSET(A66,-3,0))=5)),
IF(LEN(OFFSET(A66,-1,0))=2,(OFFSET(A66,-1,0))*10+1,IF(AND(LEN(OFFSET(A66,-1,0))=0,LEN(OFFSET(A66,-3,0))=5),INT(LEFT(OFFSET(A66,-3,0),3))+1,"greška x")),
IF(LEN(OFFSET(A66,-1,0))=3,(OFFSET(A66,-1,0))*100+1,
IF(LEN(OFFSET(A66,-1,0))=5,(OFFSET(A66,-1,0))+1,"greška1")))),
IF(VALUE(broj_sheet)&gt;=10,
IF(OFFSET(A66,-1,0)= ".",broj_sheet*10+(COUNTIF(INDIRECT(ADDRESS(1,COLUMN())&amp;":"&amp;ADDRESS(ROW()-1,COLUMN())),"&lt;999"))+1,
IF(OR(LEN(OFFSET(A66,-1,0))=3,AND(LEN(OFFSET(A66,-1,0))=0,LEN(OFFSET(A66,-3,0))=6)),
IF(LEN(OFFSET(A66,-1,0))=3,(OFFSET(A66,-1,0))*10+1,IF(AND(LEN(OFFSET(A66,-1,0))=0,LEN(OFFSET(A66,-3,0))=6),INT(LEFT(OFFSET(A66,-3,0),4))+1,"greška y")),
IF(LEN(OFFSET(A66,-1,0))=4,(OFFSET(A66,-1,0))*100+1,
IF(LEN(OFFSET(A66,-1,0))=6,(OFFSET(A66,-1,0))+1,"greška2")))),"greška3"))</f>
        <v>1322</v>
      </c>
      <c r="B66" s="53" t="s">
        <v>10</v>
      </c>
      <c r="C66" s="39"/>
      <c r="D66" s="39"/>
      <c r="E66" s="54"/>
      <c r="F66" s="55"/>
      <c r="G66" s="56"/>
      <c r="H66" s="56"/>
      <c r="I66" s="49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72"/>
    </row>
    <row r="67" spans="1:22" s="2" customFormat="1" ht="33.75" x14ac:dyDescent="0.2">
      <c r="A67" s="65">
        <f t="shared" ca="1" si="20"/>
        <v>132201</v>
      </c>
      <c r="B67" s="62" t="s">
        <v>111</v>
      </c>
      <c r="C67" s="46" t="s">
        <v>23</v>
      </c>
      <c r="D67" s="46" t="s">
        <v>23</v>
      </c>
      <c r="E67" s="78" t="s">
        <v>9</v>
      </c>
      <c r="F67" s="43">
        <f t="shared" ref="F67:F74" ca="1" si="21">INDIRECT(ADDRESS(ROW(),COLUMN()+2+broj_sheet))</f>
        <v>200</v>
      </c>
      <c r="G67" s="44"/>
      <c r="H67" s="80">
        <f t="shared" ref="H67:H74" ca="1" si="22">F67*G67</f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5">
        <v>200</v>
      </c>
      <c r="V67" s="72">
        <f t="shared" ref="V67:V75" si="23">SUM(I67:U67)*G67</f>
        <v>0</v>
      </c>
    </row>
    <row r="68" spans="1:22" s="2" customFormat="1" ht="33.75" x14ac:dyDescent="0.2">
      <c r="A68" s="65">
        <f t="shared" ca="1" si="20"/>
        <v>132202</v>
      </c>
      <c r="B68" s="62" t="s">
        <v>112</v>
      </c>
      <c r="C68" s="46" t="s">
        <v>23</v>
      </c>
      <c r="D68" s="46" t="s">
        <v>23</v>
      </c>
      <c r="E68" s="78" t="s">
        <v>9</v>
      </c>
      <c r="F68" s="43">
        <f t="shared" ca="1" si="21"/>
        <v>100</v>
      </c>
      <c r="G68" s="44"/>
      <c r="H68" s="80">
        <f t="shared" ca="1" si="22"/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5">
        <v>100</v>
      </c>
      <c r="V68" s="72">
        <f t="shared" si="23"/>
        <v>0</v>
      </c>
    </row>
    <row r="69" spans="1:22" s="2" customFormat="1" ht="33.75" x14ac:dyDescent="0.2">
      <c r="A69" s="65">
        <f t="shared" ca="1" si="20"/>
        <v>132203</v>
      </c>
      <c r="B69" s="62" t="s">
        <v>114</v>
      </c>
      <c r="C69" s="46" t="s">
        <v>23</v>
      </c>
      <c r="D69" s="46" t="s">
        <v>23</v>
      </c>
      <c r="E69" s="75" t="s">
        <v>9</v>
      </c>
      <c r="F69" s="43">
        <f t="shared" ca="1" si="21"/>
        <v>100</v>
      </c>
      <c r="G69" s="44"/>
      <c r="H69" s="80">
        <f t="shared" ca="1" si="22"/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70">
        <v>100</v>
      </c>
      <c r="V69" s="72">
        <f t="shared" si="23"/>
        <v>0</v>
      </c>
    </row>
    <row r="70" spans="1:22" s="2" customFormat="1" ht="33.75" x14ac:dyDescent="0.2">
      <c r="A70" s="65">
        <f t="shared" ca="1" si="20"/>
        <v>132204</v>
      </c>
      <c r="B70" s="62" t="s">
        <v>169</v>
      </c>
      <c r="C70" s="46" t="s">
        <v>23</v>
      </c>
      <c r="D70" s="46" t="s">
        <v>23</v>
      </c>
      <c r="E70" s="75" t="s">
        <v>9</v>
      </c>
      <c r="F70" s="43">
        <f t="shared" ca="1" si="21"/>
        <v>200</v>
      </c>
      <c r="G70" s="44"/>
      <c r="H70" s="80">
        <f t="shared" ca="1" si="22"/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5">
        <v>200</v>
      </c>
      <c r="V70" s="72">
        <f t="shared" si="23"/>
        <v>0</v>
      </c>
    </row>
    <row r="71" spans="1:22" s="8" customFormat="1" ht="45" x14ac:dyDescent="0.2">
      <c r="A71" s="65">
        <f t="shared" ca="1" si="20"/>
        <v>132205</v>
      </c>
      <c r="B71" s="62" t="s">
        <v>71</v>
      </c>
      <c r="C71" s="46" t="s">
        <v>23</v>
      </c>
      <c r="D71" s="46" t="s">
        <v>23</v>
      </c>
      <c r="E71" s="78" t="s">
        <v>9</v>
      </c>
      <c r="F71" s="43">
        <f t="shared" ca="1" si="21"/>
        <v>20</v>
      </c>
      <c r="G71" s="44"/>
      <c r="H71" s="80">
        <f t="shared" ca="1" si="22"/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20</v>
      </c>
      <c r="V71" s="72">
        <f t="shared" si="23"/>
        <v>0</v>
      </c>
    </row>
    <row r="72" spans="1:22" s="92" customFormat="1" ht="45" x14ac:dyDescent="0.2">
      <c r="A72" s="73">
        <f t="shared" ref="A72" ca="1" si="24">IF(VALUE(broj_sheet)&lt;10,
IF(OFFSET(A72,-1,0)=".",broj_sheet*10+(COUNTIF(INDIRECT(ADDRESS(1,COLUMN())&amp;":"&amp;ADDRESS(ROW()-1,COLUMN())),"&lt;99"))+1,
IF(OR(LEN(OFFSET(A72,-1,0))=2,AND(LEN(OFFSET(A72,-1,0))=0,LEN(OFFSET(A72,-3,0))=5)),
IF(LEN(OFFSET(A72,-1,0))=2,(OFFSET(A72,-1,0))*10+1,IF(AND(LEN(OFFSET(A72,-1,0))=0,LEN(OFFSET(A72,-3,0))=5),INT(LEFT(OFFSET(A72,-3,0),3))+1,"greška x")),
IF(LEN(OFFSET(A72,-1,0))=3,(OFFSET(A72,-1,0))*100+1,
IF(LEN(OFFSET(A72,-1,0))=5,(OFFSET(A72,-1,0))+1,"greška1")))),
IF(VALUE(broj_sheet)&gt;=10,
IF(OFFSET(A72,-1,0)= ".",broj_sheet*10+(COUNTIF(INDIRECT(ADDRESS(1,COLUMN())&amp;":"&amp;ADDRESS(ROW()-1,COLUMN())),"&lt;999"))+1,
IF(OR(LEN(OFFSET(A72,-1,0))=3,AND(LEN(OFFSET(A72,-1,0))=0,LEN(OFFSET(A72,-3,0))=6)),
IF(LEN(OFFSET(A72,-1,0))=3,(OFFSET(A72,-1,0))*10+1,IF(AND(LEN(OFFSET(A72,-1,0))=0,LEN(OFFSET(A72,-3,0))=6),INT(LEFT(OFFSET(A72,-3,0),4))+1,"greška y")),
IF(LEN(OFFSET(A72,-1,0))=4,(OFFSET(A72,-1,0))*100+1,
IF(LEN(OFFSET(A72,-1,0))=6,(OFFSET(A72,-1,0))+1,"greška2")))),"greška3"))</f>
        <v>132206</v>
      </c>
      <c r="B72" s="32" t="s">
        <v>76</v>
      </c>
      <c r="C72" s="46" t="s">
        <v>23</v>
      </c>
      <c r="D72" s="46" t="s">
        <v>23</v>
      </c>
      <c r="E72" s="42" t="s">
        <v>9</v>
      </c>
      <c r="F72" s="43">
        <v>75</v>
      </c>
      <c r="G72" s="44"/>
      <c r="H72" s="44">
        <f t="shared" ref="H72" si="25">G72*F72</f>
        <v>0</v>
      </c>
      <c r="I72" s="91">
        <v>0</v>
      </c>
      <c r="J72" s="91">
        <v>0</v>
      </c>
      <c r="K72" s="91">
        <v>0</v>
      </c>
      <c r="L72" s="91">
        <v>0</v>
      </c>
      <c r="M72" s="91">
        <v>0</v>
      </c>
      <c r="N72" s="91">
        <v>0</v>
      </c>
      <c r="O72" s="91">
        <v>0</v>
      </c>
      <c r="P72" s="91">
        <v>0</v>
      </c>
      <c r="Q72" s="91">
        <v>0</v>
      </c>
      <c r="R72" s="91">
        <v>0</v>
      </c>
      <c r="S72" s="91">
        <v>0</v>
      </c>
      <c r="T72" s="49">
        <v>50</v>
      </c>
      <c r="U72" s="91">
        <v>0</v>
      </c>
      <c r="V72" s="72">
        <f t="shared" si="23"/>
        <v>0</v>
      </c>
    </row>
    <row r="73" spans="1:22" s="11" customFormat="1" ht="33.75" x14ac:dyDescent="0.2">
      <c r="A73" s="65">
        <f t="shared" ca="1" si="20"/>
        <v>132207</v>
      </c>
      <c r="B73" s="62" t="s">
        <v>124</v>
      </c>
      <c r="C73" s="46" t="s">
        <v>23</v>
      </c>
      <c r="D73" s="46" t="s">
        <v>23</v>
      </c>
      <c r="E73" s="78" t="s">
        <v>9</v>
      </c>
      <c r="F73" s="43">
        <f t="shared" ca="1" si="21"/>
        <v>30</v>
      </c>
      <c r="G73" s="44"/>
      <c r="H73" s="80">
        <f t="shared" ca="1" si="22"/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30</v>
      </c>
      <c r="V73" s="72">
        <f t="shared" si="23"/>
        <v>0</v>
      </c>
    </row>
    <row r="74" spans="1:22" s="8" customFormat="1" ht="56.25" x14ac:dyDescent="0.2">
      <c r="A74" s="65">
        <f t="shared" ca="1" si="20"/>
        <v>132208</v>
      </c>
      <c r="B74" s="62" t="s">
        <v>60</v>
      </c>
      <c r="C74" s="46" t="s">
        <v>23</v>
      </c>
      <c r="D74" s="46" t="s">
        <v>23</v>
      </c>
      <c r="E74" s="78" t="s">
        <v>8</v>
      </c>
      <c r="F74" s="43">
        <f t="shared" ca="1" si="21"/>
        <v>1</v>
      </c>
      <c r="G74" s="44"/>
      <c r="H74" s="80">
        <f t="shared" ca="1" si="22"/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71">
        <v>1</v>
      </c>
      <c r="V74" s="72">
        <f t="shared" si="23"/>
        <v>0</v>
      </c>
    </row>
    <row r="75" spans="1:22" x14ac:dyDescent="0.2">
      <c r="A75" s="120"/>
      <c r="B75" s="121"/>
      <c r="C75" s="121"/>
      <c r="D75" s="121"/>
      <c r="E75" s="121"/>
      <c r="F75" s="122" t="str">
        <f>"Ukupno "&amp;LOWER(B58)&amp;" - "&amp;LOWER(B66)&amp;":"</f>
        <v>Ukupno sustav kontrole prolaza - instalacije:</v>
      </c>
      <c r="G75" s="160">
        <f ca="1">SUM(H67:H74)</f>
        <v>0</v>
      </c>
      <c r="H75" s="160"/>
      <c r="I75" s="49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72">
        <f t="shared" ca="1" si="23"/>
        <v>0</v>
      </c>
    </row>
    <row r="76" spans="1:22" s="1" customFormat="1" x14ac:dyDescent="0.2">
      <c r="A76" s="34">
        <f t="shared" ref="A76:A78" ca="1" si="26">IF(VALUE(broj_sheet)&lt;10,
IF(OFFSET(A76,-1,0)=".",broj_sheet*10+(COUNTIF(INDIRECT(ADDRESS(1,COLUMN())&amp;":"&amp;ADDRESS(ROW()-1,COLUMN())),"&lt;99"))+1,
IF(OR(LEN(OFFSET(A76,-1,0))=2,AND(LEN(OFFSET(A76,-1,0))=0,LEN(OFFSET(A76,-3,0))=5)),
IF(LEN(OFFSET(A76,-1,0))=2,(OFFSET(A76,-1,0))*10+1,IF(AND(LEN(OFFSET(A76,-1,0))=0,LEN(OFFSET(A76,-3,0))=5),INT(LEFT(OFFSET(A76,-3,0),3))+1,"greška x")),
IF(LEN(OFFSET(A76,-1,0))=3,(OFFSET(A76,-1,0))*100+1,
IF(LEN(OFFSET(A76,-1,0))=5,(OFFSET(A76,-1,0))+1,"greška1")))),
IF(VALUE(broj_sheet)&gt;=10,
IF(OFFSET(A76,-1,0)= ".",broj_sheet*10+(COUNTIF(INDIRECT(ADDRESS(1,COLUMN())&amp;":"&amp;ADDRESS(ROW()-1,COLUMN())),"&lt;999"))+1,
IF(OR(LEN(OFFSET(A76,-1,0))=3,AND(LEN(OFFSET(A76,-1,0))=0,LEN(OFFSET(A76,-3,0))=6)),
IF(LEN(OFFSET(A76,-1,0))=3,(OFFSET(A76,-1,0))*10+1,IF(AND(LEN(OFFSET(A76,-1,0))=0,LEN(OFFSET(A76,-3,0))=6),INT(LEFT(OFFSET(A76,-3,0),4))+1,"greška y")),
IF(LEN(OFFSET(A76,-1,0))=4,(OFFSET(A76,-1,0))*100+1,
IF(LEN(OFFSET(A76,-1,0))=6,(OFFSET(A76,-1,0))+1,"greška2")))),"greška3"))</f>
        <v>1323</v>
      </c>
      <c r="B76" s="53" t="s">
        <v>15</v>
      </c>
      <c r="C76" s="39"/>
      <c r="D76" s="39"/>
      <c r="E76" s="54"/>
      <c r="F76" s="55"/>
      <c r="G76" s="56"/>
      <c r="H76" s="56"/>
      <c r="I76" s="49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72"/>
    </row>
    <row r="77" spans="1:22" s="10" customFormat="1" ht="45" x14ac:dyDescent="0.2">
      <c r="A77" s="73">
        <f t="shared" ca="1" si="26"/>
        <v>132301</v>
      </c>
      <c r="B77" s="52" t="s">
        <v>56</v>
      </c>
      <c r="C77" s="46" t="s">
        <v>23</v>
      </c>
      <c r="D77" s="46" t="s">
        <v>23</v>
      </c>
      <c r="E77" s="75" t="s">
        <v>8</v>
      </c>
      <c r="F77" s="43">
        <f t="shared" ref="F77:F78" ca="1" si="27">INDIRECT(ADDRESS(ROW(),COLUMN()+2+broj_sheet))</f>
        <v>1</v>
      </c>
      <c r="G77" s="44"/>
      <c r="H77" s="83">
        <f t="shared" ref="H77:H78" ca="1" si="28">G77*F77</f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1</v>
      </c>
      <c r="V77" s="72">
        <f>SUM(I77:U77)*G77</f>
        <v>0</v>
      </c>
    </row>
    <row r="78" spans="1:22" s="2" customFormat="1" ht="22.5" x14ac:dyDescent="0.2">
      <c r="A78" s="73">
        <f t="shared" ca="1" si="26"/>
        <v>132302</v>
      </c>
      <c r="B78" s="52" t="s">
        <v>176</v>
      </c>
      <c r="C78" s="46" t="s">
        <v>23</v>
      </c>
      <c r="D78" s="46" t="s">
        <v>23</v>
      </c>
      <c r="E78" s="75" t="s">
        <v>8</v>
      </c>
      <c r="F78" s="43">
        <f t="shared" ca="1" si="27"/>
        <v>1</v>
      </c>
      <c r="G78" s="44"/>
      <c r="H78" s="76">
        <f t="shared" ca="1" si="28"/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1</v>
      </c>
      <c r="V78" s="72">
        <f>SUM(I78:U78)*G78</f>
        <v>0</v>
      </c>
    </row>
    <row r="79" spans="1:22" x14ac:dyDescent="0.2">
      <c r="A79" s="120"/>
      <c r="B79" s="121"/>
      <c r="C79" s="121"/>
      <c r="D79" s="121"/>
      <c r="E79" s="121"/>
      <c r="F79" s="122" t="str">
        <f>"Ukupno "&amp;LOWER(B58)&amp;" - "&amp;LOWER(B76)&amp;":"</f>
        <v>Ukupno sustav kontrole prolaza - usluga:</v>
      </c>
      <c r="G79" s="160">
        <f ca="1">SUM(H77:H78)</f>
        <v>0</v>
      </c>
      <c r="H79" s="160"/>
      <c r="I79" s="49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72">
        <f ca="1">SUM(I79:U79)*G79</f>
        <v>0</v>
      </c>
    </row>
    <row r="80" spans="1:22" s="24" customFormat="1" x14ac:dyDescent="0.2">
      <c r="A80" s="65" t="s">
        <v>36</v>
      </c>
      <c r="B80" s="29"/>
      <c r="C80" s="28"/>
      <c r="D80" s="28"/>
      <c r="E80" s="28"/>
      <c r="F80" s="28"/>
      <c r="G80" s="33"/>
      <c r="H80" s="64"/>
      <c r="I80" s="49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72"/>
    </row>
    <row r="81" spans="1:22" s="1" customFormat="1" x14ac:dyDescent="0.2">
      <c r="A81" s="34">
        <f t="shared" ref="A81:A86" ca="1" si="29">IF(VALUE(broj_sheet)&lt;10,
IF(OFFSET(A81,-1,0)=".",broj_sheet*10+(COUNTIF(INDIRECT(ADDRESS(1,COLUMN())&amp;":"&amp;ADDRESS(ROW()-1,COLUMN())),"&lt;99"))+1,
IF(OR(LEN(OFFSET(A81,-1,0))=2,AND(LEN(OFFSET(A81,-1,0))=0,LEN(OFFSET(A81,-3,0))=5)),
IF(LEN(OFFSET(A81,-1,0))=2,(OFFSET(A81,-1,0))*10+1,IF(AND(LEN(OFFSET(A81,-1,0))=0,LEN(OFFSET(A81,-3,0))=5),INT(LEFT(OFFSET(A81,-3,0),3))+1,"greška x")),
IF(LEN(OFFSET(A81,-1,0))=3,(OFFSET(A81,-1,0))*100+1,
IF(LEN(OFFSET(A81,-1,0))=5,(OFFSET(A81,-1,0))+1,"greška1")))),
IF(VALUE(broj_sheet)&gt;=10,
IF(OFFSET(A81,-1,0)= ".",broj_sheet*10+(COUNTIF(INDIRECT(ADDRESS(1,COLUMN())&amp;":"&amp;ADDRESS(ROW()-1,COLUMN())),"&lt;999"))+1,
IF(OR(LEN(OFFSET(A81,-1,0))=3,AND(LEN(OFFSET(A81,-1,0))=0,LEN(OFFSET(A81,-3,0))=6)),
IF(LEN(OFFSET(A81,-1,0))=3,(OFFSET(A81,-1,0))*10+1,IF(AND(LEN(OFFSET(A81,-1,0))=0,LEN(OFFSET(A81,-3,0))=6),INT(LEFT(OFFSET(A81,-3,0),4))+1,"greška y")),
IF(LEN(OFFSET(A81,-1,0))=4,(OFFSET(A81,-1,0))*100+1,
IF(LEN(OFFSET(A81,-1,0))=6,(OFFSET(A81,-1,0))+1,"greška2")))),"greška3"))</f>
        <v>133</v>
      </c>
      <c r="B81" s="53" t="s">
        <v>16</v>
      </c>
      <c r="C81" s="39"/>
      <c r="D81" s="39"/>
      <c r="E81" s="54"/>
      <c r="F81" s="55"/>
      <c r="G81" s="56"/>
      <c r="H81" s="56"/>
      <c r="I81" s="49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72"/>
    </row>
    <row r="82" spans="1:22" s="3" customFormat="1" x14ac:dyDescent="0.2">
      <c r="A82" s="34">
        <f t="shared" ca="1" si="29"/>
        <v>1331</v>
      </c>
      <c r="B82" s="57" t="s">
        <v>17</v>
      </c>
      <c r="C82" s="58"/>
      <c r="D82" s="58"/>
      <c r="E82" s="59"/>
      <c r="F82" s="60"/>
      <c r="G82" s="61"/>
      <c r="H82" s="61"/>
      <c r="I82" s="49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72"/>
    </row>
    <row r="83" spans="1:22" s="3" customFormat="1" ht="180" x14ac:dyDescent="0.2">
      <c r="A83" s="65">
        <f t="shared" ca="1" si="29"/>
        <v>133101</v>
      </c>
      <c r="B83" s="32" t="s">
        <v>151</v>
      </c>
      <c r="C83" s="46" t="s">
        <v>23</v>
      </c>
      <c r="D83" s="46" t="s">
        <v>23</v>
      </c>
      <c r="E83" s="75" t="s">
        <v>8</v>
      </c>
      <c r="F83" s="43">
        <f ca="1">INDIRECT(ADDRESS(ROW(),COLUMN()+2+broj_sheet))</f>
        <v>1</v>
      </c>
      <c r="G83" s="86"/>
      <c r="H83" s="87">
        <f ca="1">F83*G83</f>
        <v>0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9">
        <v>1</v>
      </c>
      <c r="V83" s="72">
        <f>SUM(I83:U83)*G83</f>
        <v>0</v>
      </c>
    </row>
    <row r="84" spans="1:22" s="12" customFormat="1" ht="180" x14ac:dyDescent="0.2">
      <c r="A84" s="65">
        <f t="shared" ca="1" si="29"/>
        <v>133102</v>
      </c>
      <c r="B84" s="32" t="s">
        <v>87</v>
      </c>
      <c r="C84" s="46" t="s">
        <v>23</v>
      </c>
      <c r="D84" s="46" t="s">
        <v>23</v>
      </c>
      <c r="E84" s="75" t="s">
        <v>8</v>
      </c>
      <c r="F84" s="43">
        <f ca="1">INDIRECT(ADDRESS(ROW(),COLUMN()+2+broj_sheet))</f>
        <v>1</v>
      </c>
      <c r="G84" s="86"/>
      <c r="H84" s="87">
        <f ca="1">F84*G84</f>
        <v>0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1</v>
      </c>
      <c r="U84" s="49">
        <v>1</v>
      </c>
      <c r="V84" s="72">
        <f>SUM(I84:U84)*G84</f>
        <v>0</v>
      </c>
    </row>
    <row r="85" spans="1:22" s="12" customFormat="1" ht="67.5" x14ac:dyDescent="0.2">
      <c r="A85" s="65">
        <f t="shared" ca="1" si="29"/>
        <v>133103</v>
      </c>
      <c r="B85" s="32" t="s">
        <v>174</v>
      </c>
      <c r="C85" s="46" t="s">
        <v>23</v>
      </c>
      <c r="D85" s="46" t="s">
        <v>23</v>
      </c>
      <c r="E85" s="75" t="s">
        <v>8</v>
      </c>
      <c r="F85" s="43">
        <f ca="1">INDIRECT(ADDRESS(ROW(),COLUMN()+2+broj_sheet))</f>
        <v>1</v>
      </c>
      <c r="G85" s="86"/>
      <c r="H85" s="87">
        <f ca="1">F85*G85</f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1</v>
      </c>
      <c r="V85" s="72"/>
    </row>
    <row r="86" spans="1:22" s="12" customFormat="1" ht="33.75" x14ac:dyDescent="0.2">
      <c r="A86" s="65">
        <f t="shared" ca="1" si="29"/>
        <v>133104</v>
      </c>
      <c r="B86" s="52" t="s">
        <v>131</v>
      </c>
      <c r="C86" s="46" t="s">
        <v>23</v>
      </c>
      <c r="D86" s="46" t="s">
        <v>23</v>
      </c>
      <c r="E86" s="75" t="s">
        <v>8</v>
      </c>
      <c r="F86" s="43">
        <f ca="1">INDIRECT(ADDRESS(ROW(),COLUMN()+2+broj_sheet))</f>
        <v>1</v>
      </c>
      <c r="G86" s="86"/>
      <c r="H86" s="87">
        <f ca="1">F86*G86</f>
        <v>0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1</v>
      </c>
      <c r="U86" s="49">
        <v>1</v>
      </c>
      <c r="V86" s="72">
        <f>SUM(I86:U86)*G86</f>
        <v>0</v>
      </c>
    </row>
    <row r="87" spans="1:22" x14ac:dyDescent="0.2">
      <c r="A87" s="120"/>
      <c r="B87" s="121"/>
      <c r="C87" s="121"/>
      <c r="D87" s="121"/>
      <c r="E87" s="121"/>
      <c r="F87" s="122" t="str">
        <f>"Ukupno "&amp;LOWER(B81)&amp;" - "&amp;LOWER(B82)&amp;":"</f>
        <v>Ukupno zajedničke usluge - opće usluge:</v>
      </c>
      <c r="G87" s="160">
        <f ca="1">SUM(H83:H86)</f>
        <v>0</v>
      </c>
      <c r="H87" s="160"/>
      <c r="I87" s="49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72">
        <f ca="1">SUM(I87:U87)*G87</f>
        <v>0</v>
      </c>
    </row>
    <row r="88" spans="1:22" s="24" customFormat="1" x14ac:dyDescent="0.2">
      <c r="A88" s="65"/>
      <c r="B88" s="29"/>
      <c r="C88" s="28"/>
      <c r="D88" s="28"/>
      <c r="E88" s="28"/>
      <c r="F88" s="28"/>
      <c r="G88" s="33"/>
      <c r="H88" s="64"/>
      <c r="I88" s="49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72"/>
    </row>
    <row r="89" spans="1:22" ht="23.25" customHeight="1" x14ac:dyDescent="0.2">
      <c r="A89" s="120"/>
      <c r="B89" s="121"/>
      <c r="C89" s="121"/>
      <c r="D89" s="121"/>
      <c r="E89" s="121"/>
      <c r="F89" s="129" t="s">
        <v>12</v>
      </c>
      <c r="G89" s="158">
        <f ca="1">SUMIF(F3:F88,"*ukupno*",G3:G88)</f>
        <v>0</v>
      </c>
      <c r="H89" s="159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88">
        <f ca="1">SUM(V8:V88)</f>
        <v>0</v>
      </c>
    </row>
    <row r="90" spans="1:22" x14ac:dyDescent="0.2">
      <c r="A90" s="128"/>
      <c r="B90" s="128"/>
      <c r="C90" s="128"/>
      <c r="D90" s="128"/>
      <c r="E90" s="128"/>
      <c r="F90" s="128"/>
      <c r="G90" s="128"/>
      <c r="H90" s="128"/>
      <c r="I90" s="12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2" x14ac:dyDescent="0.2">
      <c r="A91" s="37"/>
      <c r="B91" s="37"/>
      <c r="C91" s="37"/>
      <c r="D91" s="37"/>
      <c r="E91" s="37"/>
      <c r="F91" s="37"/>
      <c r="G91" s="37"/>
      <c r="H91" s="37"/>
    </row>
    <row r="92" spans="1:22" s="37" customFormat="1" x14ac:dyDescent="0.2"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s="37" customFormat="1" x14ac:dyDescent="0.2"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s="37" customFormat="1" x14ac:dyDescent="0.2"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s="37" customFormat="1" x14ac:dyDescent="0.2"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s="37" customFormat="1" x14ac:dyDescent="0.2"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0:22" s="37" customFormat="1" x14ac:dyDescent="0.2"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0:22" s="37" customFormat="1" x14ac:dyDescent="0.2"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0:22" s="37" customFormat="1" x14ac:dyDescent="0.2"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0:22" s="37" customFormat="1" x14ac:dyDescent="0.2"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0:22" s="37" customFormat="1" x14ac:dyDescent="0.2"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0:22" s="37" customFormat="1" x14ac:dyDescent="0.2"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0:22" s="37" customFormat="1" x14ac:dyDescent="0.2"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0:22" s="37" customFormat="1" x14ac:dyDescent="0.2"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0:22" s="37" customFormat="1" x14ac:dyDescent="0.2"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0:22" s="37" customFormat="1" x14ac:dyDescent="0.2"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0:22" s="37" customFormat="1" x14ac:dyDescent="0.2"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0:22" s="37" customFormat="1" x14ac:dyDescent="0.2"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0:22" s="37" customFormat="1" x14ac:dyDescent="0.2"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0:22" s="37" customFormat="1" x14ac:dyDescent="0.2"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0:22" s="37" customFormat="1" x14ac:dyDescent="0.2"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0:22" s="37" customFormat="1" x14ac:dyDescent="0.2"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0:22" s="37" customFormat="1" x14ac:dyDescent="0.2"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0:22" s="37" customFormat="1" x14ac:dyDescent="0.2"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0:22" s="37" customFormat="1" x14ac:dyDescent="0.2"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0:22" s="37" customFormat="1" x14ac:dyDescent="0.2"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0:22" s="37" customFormat="1" x14ac:dyDescent="0.2"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0:22" s="37" customFormat="1" x14ac:dyDescent="0.2"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0:22" s="37" customFormat="1" x14ac:dyDescent="0.2"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0:22" s="37" customFormat="1" x14ac:dyDescent="0.2"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0:22" s="37" customFormat="1" x14ac:dyDescent="0.2"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0:22" s="37" customFormat="1" x14ac:dyDescent="0.2"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0:22" s="37" customFormat="1" x14ac:dyDescent="0.2"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0:22" s="37" customFormat="1" x14ac:dyDescent="0.2"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0:22" s="37" customFormat="1" x14ac:dyDescent="0.2"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0:22" s="37" customFormat="1" x14ac:dyDescent="0.2"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0:22" s="37" customFormat="1" x14ac:dyDescent="0.2"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0:22" s="37" customFormat="1" x14ac:dyDescent="0.2"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s="37" customFormat="1" x14ac:dyDescent="0.2"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s="37" customFormat="1" x14ac:dyDescent="0.2"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s="37" customFormat="1" x14ac:dyDescent="0.2"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4" spans="1:22" s="37" customFormat="1" x14ac:dyDescent="0.2">
      <c r="A134" s="130"/>
      <c r="B134" s="131"/>
      <c r="C134" s="132"/>
      <c r="D134" s="132"/>
      <c r="F134" s="134"/>
      <c r="G134" s="119"/>
      <c r="H134" s="119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</sheetData>
  <sheetProtection selectLockedCells="1"/>
  <scenarios current="0">
    <scenario name="4" locked="1" count="2" user="IvanP" comment="Created by IvanP on 24.5.2016">
      <inputCells r="A8" val="21103" numFmtId="166"/>
      <inputCells r="A9" val=""/>
    </scenario>
  </scenarios>
  <mergeCells count="11">
    <mergeCell ref="G87:H87"/>
    <mergeCell ref="G89:H89"/>
    <mergeCell ref="G64:H64"/>
    <mergeCell ref="G75:H75"/>
    <mergeCell ref="G79:H79"/>
    <mergeCell ref="G56:H56"/>
    <mergeCell ref="A1:B2"/>
    <mergeCell ref="D1:H1"/>
    <mergeCell ref="D2:H2"/>
    <mergeCell ref="G32:H32"/>
    <mergeCell ref="G48:H48"/>
  </mergeCells>
  <conditionalFormatting sqref="E42:F47 E18:E19 F18:F20 F51:F54 E35:F40 E21:F31 E8:F17">
    <cfRule type="cellIs" dxfId="157" priority="333" stopIfTrue="1" operator="equal">
      <formula>0</formula>
    </cfRule>
  </conditionalFormatting>
  <conditionalFormatting sqref="F42:F47 I17:I19 M17:M19 I42:I44 T41:U44 F67:F69 I67:U71 F77:F78 I76:U79 F51:F54 I45:U57 F35:F40 T17:T20 I21:U40 I8:U16 F8:F31 I81:U88 I73:U74">
    <cfRule type="cellIs" dxfId="156" priority="332" stopIfTrue="1" operator="equal">
      <formula>""</formula>
    </cfRule>
  </conditionalFormatting>
  <conditionalFormatting sqref="A65:A69 A76:A79 A81:A87 A56:A57 A42:A54 A32:A40 A5:A17">
    <cfRule type="expression" dxfId="155" priority="326">
      <formula>AND(LEN(A5)=2,VALUE(broj_sheet)&lt;10)</formula>
    </cfRule>
  </conditionalFormatting>
  <conditionalFormatting sqref="A65:A69 A76:A79 A81:A87 A56:A57 A42:A54 A32:A40 A5:A17">
    <cfRule type="expression" dxfId="154" priority="329">
      <formula>AND(LEN(A5)=3,VALUE(broj_sheet)&gt;=10)</formula>
    </cfRule>
  </conditionalFormatting>
  <conditionalFormatting sqref="A65:A69 A76:A79 A81:A87 A56:A57 A42:A54 A32:A40 A5:A17">
    <cfRule type="expression" dxfId="153" priority="330">
      <formula>AND(LEN(A5)=4,VALUE(broj_sheet)&gt;=10)</formula>
    </cfRule>
  </conditionalFormatting>
  <conditionalFormatting sqref="A65:A69 A76:A79 A81:A87 A56:A57 A42:A54 A32:A40 A5:A17">
    <cfRule type="expression" dxfId="152" priority="327">
      <formula>AND(LEN(A5)=3,VALUE(broj_sheet)&lt;10)</formula>
    </cfRule>
  </conditionalFormatting>
  <conditionalFormatting sqref="A65:A69 A76:A79 A81:A87 A56:A57 A42:A54 A32:A40 A5:A17">
    <cfRule type="expression" dxfId="151" priority="328">
      <formula>AND(LEN(A5)=5,VALUE(broj_sheet)&lt;10)</formula>
    </cfRule>
  </conditionalFormatting>
  <conditionalFormatting sqref="A65:A69 A76:A79 A81:A87 A56:A57 A42:A54 A32:A40 A5:A17">
    <cfRule type="expression" dxfId="150" priority="331">
      <formula>AND(LEN(A5)=6,VALUE(broj_sheet)&gt;=10)</formula>
    </cfRule>
  </conditionalFormatting>
  <conditionalFormatting sqref="F42:F47 F51:F54 F35:F40 F8:F31">
    <cfRule type="cellIs" dxfId="149" priority="325" operator="equal">
      <formula>"''"</formula>
    </cfRule>
  </conditionalFormatting>
  <conditionalFormatting sqref="F67:F69 F77:F78">
    <cfRule type="cellIs" dxfId="148" priority="323" operator="equal">
      <formula>0</formula>
    </cfRule>
    <cfRule type="cellIs" dxfId="147" priority="324" operator="equal">
      <formula>"''"</formula>
    </cfRule>
  </conditionalFormatting>
  <conditionalFormatting sqref="A57 A49 A33:A34 A5:A17">
    <cfRule type="cellIs" dxfId="146" priority="322" operator="equal">
      <formula>"."</formula>
    </cfRule>
  </conditionalFormatting>
  <conditionalFormatting sqref="A88">
    <cfRule type="expression" dxfId="145" priority="309">
      <formula>AND(LEN(A88)=2,VALUE(broj_sheet)&lt;10)</formula>
    </cfRule>
  </conditionalFormatting>
  <conditionalFormatting sqref="A88">
    <cfRule type="expression" dxfId="144" priority="312">
      <formula>AND(LEN(A88)=3,VALUE(broj_sheet)&gt;=10)</formula>
    </cfRule>
  </conditionalFormatting>
  <conditionalFormatting sqref="A88">
    <cfRule type="expression" dxfId="143" priority="313">
      <formula>AND(LEN(A88)=4,VALUE(broj_sheet)&gt;=10)</formula>
    </cfRule>
  </conditionalFormatting>
  <conditionalFormatting sqref="A88">
    <cfRule type="expression" dxfId="142" priority="310">
      <formula>AND(LEN(A88)=3,VALUE(broj_sheet)&lt;10)</formula>
    </cfRule>
  </conditionalFormatting>
  <conditionalFormatting sqref="A88">
    <cfRule type="expression" dxfId="141" priority="311">
      <formula>AND(LEN(A88)=5,VALUE(broj_sheet)&lt;10)</formula>
    </cfRule>
  </conditionalFormatting>
  <conditionalFormatting sqref="A88">
    <cfRule type="expression" dxfId="140" priority="314">
      <formula>AND(LEN(A88)=6,VALUE(broj_sheet)&gt;=10)</formula>
    </cfRule>
  </conditionalFormatting>
  <conditionalFormatting sqref="A88">
    <cfRule type="cellIs" dxfId="139" priority="308" operator="equal">
      <formula>"."</formula>
    </cfRule>
  </conditionalFormatting>
  <conditionalFormatting sqref="F83:F84">
    <cfRule type="cellIs" dxfId="138" priority="304" stopIfTrue="1" operator="equal">
      <formula>""</formula>
    </cfRule>
  </conditionalFormatting>
  <conditionalFormatting sqref="F83:F84">
    <cfRule type="cellIs" dxfId="137" priority="302" operator="equal">
      <formula>0</formula>
    </cfRule>
    <cfRule type="cellIs" dxfId="136" priority="303" operator="equal">
      <formula>"''"</formula>
    </cfRule>
  </conditionalFormatting>
  <conditionalFormatting sqref="F86">
    <cfRule type="cellIs" dxfId="135" priority="263" stopIfTrue="1" operator="equal">
      <formula>""</formula>
    </cfRule>
  </conditionalFormatting>
  <conditionalFormatting sqref="F86">
    <cfRule type="cellIs" dxfId="134" priority="261" operator="equal">
      <formula>0</formula>
    </cfRule>
    <cfRule type="cellIs" dxfId="133" priority="262" operator="equal">
      <formula>"''"</formula>
    </cfRule>
  </conditionalFormatting>
  <conditionalFormatting sqref="E41:F41">
    <cfRule type="cellIs" dxfId="132" priority="251" stopIfTrue="1" operator="equal">
      <formula>0</formula>
    </cfRule>
  </conditionalFormatting>
  <conditionalFormatting sqref="F41 I41">
    <cfRule type="cellIs" dxfId="131" priority="250" stopIfTrue="1" operator="equal">
      <formula>""</formula>
    </cfRule>
  </conditionalFormatting>
  <conditionalFormatting sqref="A41">
    <cfRule type="expression" dxfId="130" priority="244">
      <formula>AND(LEN(A41)=2,VALUE(broj_sheet)&lt;10)</formula>
    </cfRule>
  </conditionalFormatting>
  <conditionalFormatting sqref="A41">
    <cfRule type="expression" dxfId="129" priority="247">
      <formula>AND(LEN(A41)=3,VALUE(broj_sheet)&gt;=10)</formula>
    </cfRule>
  </conditionalFormatting>
  <conditionalFormatting sqref="A41">
    <cfRule type="expression" dxfId="128" priority="248">
      <formula>AND(LEN(A41)=4,VALUE(broj_sheet)&gt;=10)</formula>
    </cfRule>
  </conditionalFormatting>
  <conditionalFormatting sqref="A41">
    <cfRule type="expression" dxfId="127" priority="245">
      <formula>AND(LEN(A41)=3,VALUE(broj_sheet)&lt;10)</formula>
    </cfRule>
  </conditionalFormatting>
  <conditionalFormatting sqref="A41">
    <cfRule type="expression" dxfId="126" priority="246">
      <formula>AND(LEN(A41)=5,VALUE(broj_sheet)&lt;10)</formula>
    </cfRule>
  </conditionalFormatting>
  <conditionalFormatting sqref="A41">
    <cfRule type="expression" dxfId="125" priority="249">
      <formula>AND(LEN(A41)=6,VALUE(broj_sheet)&gt;=10)</formula>
    </cfRule>
  </conditionalFormatting>
  <conditionalFormatting sqref="F41">
    <cfRule type="cellIs" dxfId="124" priority="243" operator="equal">
      <formula>"''"</formula>
    </cfRule>
  </conditionalFormatting>
  <conditionalFormatting sqref="F55">
    <cfRule type="cellIs" dxfId="123" priority="233" stopIfTrue="1" operator="equal">
      <formula>0</formula>
    </cfRule>
  </conditionalFormatting>
  <conditionalFormatting sqref="F55">
    <cfRule type="cellIs" dxfId="122" priority="232" stopIfTrue="1" operator="equal">
      <formula>""</formula>
    </cfRule>
  </conditionalFormatting>
  <conditionalFormatting sqref="A55">
    <cfRule type="expression" dxfId="121" priority="226">
      <formula>AND(LEN(A55)=2,VALUE(broj_sheet)&lt;10)</formula>
    </cfRule>
  </conditionalFormatting>
  <conditionalFormatting sqref="A55">
    <cfRule type="expression" dxfId="120" priority="229">
      <formula>AND(LEN(A55)=3,VALUE(broj_sheet)&gt;=10)</formula>
    </cfRule>
  </conditionalFormatting>
  <conditionalFormatting sqref="A55">
    <cfRule type="expression" dxfId="119" priority="230">
      <formula>AND(LEN(A55)=4,VALUE(broj_sheet)&gt;=10)</formula>
    </cfRule>
  </conditionalFormatting>
  <conditionalFormatting sqref="A55">
    <cfRule type="expression" dxfId="118" priority="227">
      <formula>AND(LEN(A55)=3,VALUE(broj_sheet)&lt;10)</formula>
    </cfRule>
  </conditionalFormatting>
  <conditionalFormatting sqref="A55">
    <cfRule type="expression" dxfId="117" priority="228">
      <formula>AND(LEN(A55)=5,VALUE(broj_sheet)&lt;10)</formula>
    </cfRule>
  </conditionalFormatting>
  <conditionalFormatting sqref="A55">
    <cfRule type="expression" dxfId="116" priority="231">
      <formula>AND(LEN(A55)=6,VALUE(broj_sheet)&gt;=10)</formula>
    </cfRule>
  </conditionalFormatting>
  <conditionalFormatting sqref="F55">
    <cfRule type="cellIs" dxfId="115" priority="225" operator="equal">
      <formula>"''"</formula>
    </cfRule>
  </conditionalFormatting>
  <conditionalFormatting sqref="E20">
    <cfRule type="cellIs" dxfId="114" priority="200" stopIfTrue="1" operator="equal">
      <formula>0</formula>
    </cfRule>
  </conditionalFormatting>
  <conditionalFormatting sqref="I20 M20">
    <cfRule type="cellIs" dxfId="113" priority="199" stopIfTrue="1" operator="equal">
      <formula>""</formula>
    </cfRule>
  </conditionalFormatting>
  <conditionalFormatting sqref="J17:J19">
    <cfRule type="cellIs" dxfId="112" priority="198" stopIfTrue="1" operator="equal">
      <formula>""</formula>
    </cfRule>
  </conditionalFormatting>
  <conditionalFormatting sqref="J20">
    <cfRule type="cellIs" dxfId="111" priority="196" stopIfTrue="1" operator="equal">
      <formula>""</formula>
    </cfRule>
  </conditionalFormatting>
  <conditionalFormatting sqref="K17:K19">
    <cfRule type="cellIs" dxfId="110" priority="195" stopIfTrue="1" operator="equal">
      <formula>""</formula>
    </cfRule>
  </conditionalFormatting>
  <conditionalFormatting sqref="K20">
    <cfRule type="cellIs" dxfId="109" priority="193" stopIfTrue="1" operator="equal">
      <formula>""</formula>
    </cfRule>
  </conditionalFormatting>
  <conditionalFormatting sqref="L17:L19">
    <cfRule type="cellIs" dxfId="108" priority="192" stopIfTrue="1" operator="equal">
      <formula>""</formula>
    </cfRule>
  </conditionalFormatting>
  <conditionalFormatting sqref="L20">
    <cfRule type="cellIs" dxfId="107" priority="190" stopIfTrue="1" operator="equal">
      <formula>""</formula>
    </cfRule>
  </conditionalFormatting>
  <conditionalFormatting sqref="N17:N19">
    <cfRule type="cellIs" dxfId="106" priority="189" stopIfTrue="1" operator="equal">
      <formula>""</formula>
    </cfRule>
  </conditionalFormatting>
  <conditionalFormatting sqref="N20">
    <cfRule type="cellIs" dxfId="105" priority="187" stopIfTrue="1" operator="equal">
      <formula>""</formula>
    </cfRule>
  </conditionalFormatting>
  <conditionalFormatting sqref="P17:P19">
    <cfRule type="cellIs" dxfId="104" priority="186" stopIfTrue="1" operator="equal">
      <formula>""</formula>
    </cfRule>
  </conditionalFormatting>
  <conditionalFormatting sqref="P20">
    <cfRule type="cellIs" dxfId="103" priority="184" stopIfTrue="1" operator="equal">
      <formula>""</formula>
    </cfRule>
  </conditionalFormatting>
  <conditionalFormatting sqref="R17:R19">
    <cfRule type="cellIs" dxfId="102" priority="183" stopIfTrue="1" operator="equal">
      <formula>""</formula>
    </cfRule>
  </conditionalFormatting>
  <conditionalFormatting sqref="R20">
    <cfRule type="cellIs" dxfId="101" priority="181" stopIfTrue="1" operator="equal">
      <formula>""</formula>
    </cfRule>
  </conditionalFormatting>
  <conditionalFormatting sqref="S17:S19">
    <cfRule type="cellIs" dxfId="100" priority="180" stopIfTrue="1" operator="equal">
      <formula>""</formula>
    </cfRule>
  </conditionalFormatting>
  <conditionalFormatting sqref="S20">
    <cfRule type="cellIs" dxfId="99" priority="178" stopIfTrue="1" operator="equal">
      <formula>""</formula>
    </cfRule>
  </conditionalFormatting>
  <conditionalFormatting sqref="J41">
    <cfRule type="cellIs" dxfId="98" priority="149" stopIfTrue="1" operator="equal">
      <formula>""</formula>
    </cfRule>
  </conditionalFormatting>
  <conditionalFormatting sqref="J42:J44">
    <cfRule type="cellIs" dxfId="97" priority="150" stopIfTrue="1" operator="equal">
      <formula>""</formula>
    </cfRule>
  </conditionalFormatting>
  <conditionalFormatting sqref="K41">
    <cfRule type="cellIs" dxfId="96" priority="129" stopIfTrue="1" operator="equal">
      <formula>""</formula>
    </cfRule>
  </conditionalFormatting>
  <conditionalFormatting sqref="K42:K44">
    <cfRule type="cellIs" dxfId="95" priority="130" stopIfTrue="1" operator="equal">
      <formula>""</formula>
    </cfRule>
  </conditionalFormatting>
  <conditionalFormatting sqref="L41">
    <cfRule type="cellIs" dxfId="94" priority="127" stopIfTrue="1" operator="equal">
      <formula>""</formula>
    </cfRule>
  </conditionalFormatting>
  <conditionalFormatting sqref="L42:L44">
    <cfRule type="cellIs" dxfId="93" priority="128" stopIfTrue="1" operator="equal">
      <formula>""</formula>
    </cfRule>
  </conditionalFormatting>
  <conditionalFormatting sqref="M41">
    <cfRule type="cellIs" dxfId="92" priority="125" stopIfTrue="1" operator="equal">
      <formula>""</formula>
    </cfRule>
  </conditionalFormatting>
  <conditionalFormatting sqref="M42:M44">
    <cfRule type="cellIs" dxfId="91" priority="126" stopIfTrue="1" operator="equal">
      <formula>""</formula>
    </cfRule>
  </conditionalFormatting>
  <conditionalFormatting sqref="N41">
    <cfRule type="cellIs" dxfId="90" priority="123" stopIfTrue="1" operator="equal">
      <formula>""</formula>
    </cfRule>
  </conditionalFormatting>
  <conditionalFormatting sqref="N42:N44">
    <cfRule type="cellIs" dxfId="89" priority="124" stopIfTrue="1" operator="equal">
      <formula>""</formula>
    </cfRule>
  </conditionalFormatting>
  <conditionalFormatting sqref="O41">
    <cfRule type="cellIs" dxfId="88" priority="121" stopIfTrue="1" operator="equal">
      <formula>""</formula>
    </cfRule>
  </conditionalFormatting>
  <conditionalFormatting sqref="O42:O44">
    <cfRule type="cellIs" dxfId="87" priority="122" stopIfTrue="1" operator="equal">
      <formula>""</formula>
    </cfRule>
  </conditionalFormatting>
  <conditionalFormatting sqref="P41">
    <cfRule type="cellIs" dxfId="86" priority="119" stopIfTrue="1" operator="equal">
      <formula>""</formula>
    </cfRule>
  </conditionalFormatting>
  <conditionalFormatting sqref="P42:P44">
    <cfRule type="cellIs" dxfId="85" priority="120" stopIfTrue="1" operator="equal">
      <formula>""</formula>
    </cfRule>
  </conditionalFormatting>
  <conditionalFormatting sqref="Q41">
    <cfRule type="cellIs" dxfId="84" priority="117" stopIfTrue="1" operator="equal">
      <formula>""</formula>
    </cfRule>
  </conditionalFormatting>
  <conditionalFormatting sqref="Q42:Q44">
    <cfRule type="cellIs" dxfId="83" priority="118" stopIfTrue="1" operator="equal">
      <formula>""</formula>
    </cfRule>
  </conditionalFormatting>
  <conditionalFormatting sqref="R41">
    <cfRule type="cellIs" dxfId="82" priority="115" stopIfTrue="1" operator="equal">
      <formula>""</formula>
    </cfRule>
  </conditionalFormatting>
  <conditionalFormatting sqref="R42:R44">
    <cfRule type="cellIs" dxfId="81" priority="116" stopIfTrue="1" operator="equal">
      <formula>""</formula>
    </cfRule>
  </conditionalFormatting>
  <conditionalFormatting sqref="S41">
    <cfRule type="cellIs" dxfId="80" priority="113" stopIfTrue="1" operator="equal">
      <formula>""</formula>
    </cfRule>
  </conditionalFormatting>
  <conditionalFormatting sqref="S42:S44">
    <cfRule type="cellIs" dxfId="79" priority="114" stopIfTrue="1" operator="equal">
      <formula>""</formula>
    </cfRule>
  </conditionalFormatting>
  <conditionalFormatting sqref="O17:O19">
    <cfRule type="cellIs" dxfId="78" priority="101" stopIfTrue="1" operator="equal">
      <formula>""</formula>
    </cfRule>
  </conditionalFormatting>
  <conditionalFormatting sqref="O20">
    <cfRule type="cellIs" dxfId="77" priority="99" stopIfTrue="1" operator="equal">
      <formula>""</formula>
    </cfRule>
  </conditionalFormatting>
  <conditionalFormatting sqref="Q17:Q19">
    <cfRule type="cellIs" dxfId="76" priority="98" stopIfTrue="1" operator="equal">
      <formula>""</formula>
    </cfRule>
  </conditionalFormatting>
  <conditionalFormatting sqref="Q20">
    <cfRule type="cellIs" dxfId="75" priority="96" stopIfTrue="1" operator="equal">
      <formula>""</formula>
    </cfRule>
  </conditionalFormatting>
  <conditionalFormatting sqref="U17:U19">
    <cfRule type="cellIs" dxfId="74" priority="85" stopIfTrue="1" operator="equal">
      <formula>""</formula>
    </cfRule>
  </conditionalFormatting>
  <conditionalFormatting sqref="U20">
    <cfRule type="cellIs" dxfId="73" priority="83" stopIfTrue="1" operator="equal">
      <formula>""</formula>
    </cfRule>
  </conditionalFormatting>
  <conditionalFormatting sqref="F85">
    <cfRule type="cellIs" dxfId="72" priority="82" stopIfTrue="1" operator="equal">
      <formula>""</formula>
    </cfRule>
  </conditionalFormatting>
  <conditionalFormatting sqref="F85">
    <cfRule type="cellIs" dxfId="71" priority="80" operator="equal">
      <formula>0</formula>
    </cfRule>
    <cfRule type="cellIs" dxfId="70" priority="81" operator="equal">
      <formula>"''"</formula>
    </cfRule>
  </conditionalFormatting>
  <conditionalFormatting sqref="I58:U59">
    <cfRule type="cellIs" dxfId="69" priority="71" stopIfTrue="1" operator="equal">
      <formula>""</formula>
    </cfRule>
  </conditionalFormatting>
  <conditionalFormatting sqref="A58:A59">
    <cfRule type="expression" dxfId="68" priority="65">
      <formula>AND(LEN(A58)=2,VALUE(broj_sheet)&lt;10)</formula>
    </cfRule>
  </conditionalFormatting>
  <conditionalFormatting sqref="A58:A59">
    <cfRule type="expression" dxfId="67" priority="68">
      <formula>AND(LEN(A58)=3,VALUE(broj_sheet)&gt;=10)</formula>
    </cfRule>
  </conditionalFormatting>
  <conditionalFormatting sqref="A58:A59">
    <cfRule type="expression" dxfId="66" priority="69">
      <formula>AND(LEN(A58)=4,VALUE(broj_sheet)&gt;=10)</formula>
    </cfRule>
  </conditionalFormatting>
  <conditionalFormatting sqref="A58:A59">
    <cfRule type="expression" dxfId="65" priority="66">
      <formula>AND(LEN(A58)=3,VALUE(broj_sheet)&lt;10)</formula>
    </cfRule>
  </conditionalFormatting>
  <conditionalFormatting sqref="A58:A59">
    <cfRule type="expression" dxfId="64" priority="67">
      <formula>AND(LEN(A58)=5,VALUE(broj_sheet)&lt;10)</formula>
    </cfRule>
  </conditionalFormatting>
  <conditionalFormatting sqref="A58:A59">
    <cfRule type="expression" dxfId="63" priority="70">
      <formula>AND(LEN(A58)=6,VALUE(broj_sheet)&gt;=10)</formula>
    </cfRule>
  </conditionalFormatting>
  <conditionalFormatting sqref="I64:U64">
    <cfRule type="cellIs" dxfId="62" priority="64" stopIfTrue="1" operator="equal">
      <formula>""</formula>
    </cfRule>
  </conditionalFormatting>
  <conditionalFormatting sqref="A64">
    <cfRule type="expression" dxfId="61" priority="58">
      <formula>AND(LEN(A64)=2,VALUE(broj_sheet)&lt;10)</formula>
    </cfRule>
  </conditionalFormatting>
  <conditionalFormatting sqref="A64">
    <cfRule type="expression" dxfId="60" priority="61">
      <formula>AND(LEN(A64)=3,VALUE(broj_sheet)&gt;=10)</formula>
    </cfRule>
  </conditionalFormatting>
  <conditionalFormatting sqref="A64">
    <cfRule type="expression" dxfId="59" priority="62">
      <formula>AND(LEN(A64)=4,VALUE(broj_sheet)&gt;=10)</formula>
    </cfRule>
  </conditionalFormatting>
  <conditionalFormatting sqref="A64">
    <cfRule type="expression" dxfId="58" priority="59">
      <formula>AND(LEN(A64)=3,VALUE(broj_sheet)&lt;10)</formula>
    </cfRule>
  </conditionalFormatting>
  <conditionalFormatting sqref="A64">
    <cfRule type="expression" dxfId="57" priority="60">
      <formula>AND(LEN(A64)=5,VALUE(broj_sheet)&lt;10)</formula>
    </cfRule>
  </conditionalFormatting>
  <conditionalFormatting sqref="A64">
    <cfRule type="expression" dxfId="56" priority="63">
      <formula>AND(LEN(A64)=6,VALUE(broj_sheet)&gt;=10)</formula>
    </cfRule>
  </conditionalFormatting>
  <conditionalFormatting sqref="F60:F61 F63">
    <cfRule type="cellIs" dxfId="55" priority="57" stopIfTrue="1" operator="equal">
      <formula>0</formula>
    </cfRule>
  </conditionalFormatting>
  <conditionalFormatting sqref="F60:F61 I60:U61 I63:U63 F63">
    <cfRule type="cellIs" dxfId="54" priority="56" stopIfTrue="1" operator="equal">
      <formula>""</formula>
    </cfRule>
  </conditionalFormatting>
  <conditionalFormatting sqref="A60:A61 A63">
    <cfRule type="expression" dxfId="53" priority="50">
      <formula>AND(LEN(A60)=2,VALUE(broj_sheet)&lt;10)</formula>
    </cfRule>
  </conditionalFormatting>
  <conditionalFormatting sqref="A60:A61 A63">
    <cfRule type="expression" dxfId="52" priority="53">
      <formula>AND(LEN(A60)=3,VALUE(broj_sheet)&gt;=10)</formula>
    </cfRule>
  </conditionalFormatting>
  <conditionalFormatting sqref="A60:A61 A63">
    <cfRule type="expression" dxfId="51" priority="54">
      <formula>AND(LEN(A60)=4,VALUE(broj_sheet)&gt;=10)</formula>
    </cfRule>
  </conditionalFormatting>
  <conditionalFormatting sqref="A60:A61 A63">
    <cfRule type="expression" dxfId="50" priority="51">
      <formula>AND(LEN(A60)=3,VALUE(broj_sheet)&lt;10)</formula>
    </cfRule>
  </conditionalFormatting>
  <conditionalFormatting sqref="A60:A61 A63">
    <cfRule type="expression" dxfId="49" priority="52">
      <formula>AND(LEN(A60)=5,VALUE(broj_sheet)&lt;10)</formula>
    </cfRule>
  </conditionalFormatting>
  <conditionalFormatting sqref="A60:A61 A63">
    <cfRule type="expression" dxfId="48" priority="55">
      <formula>AND(LEN(A60)=6,VALUE(broj_sheet)&gt;=10)</formula>
    </cfRule>
  </conditionalFormatting>
  <conditionalFormatting sqref="F60:F61 F63">
    <cfRule type="cellIs" dxfId="47" priority="49" operator="equal">
      <formula>"''"</formula>
    </cfRule>
  </conditionalFormatting>
  <conditionalFormatting sqref="I75:U75 I65:U66">
    <cfRule type="cellIs" dxfId="46" priority="48" stopIfTrue="1" operator="equal">
      <formula>""</formula>
    </cfRule>
  </conditionalFormatting>
  <conditionalFormatting sqref="A70:A71 A73:A75">
    <cfRule type="expression" dxfId="45" priority="42">
      <formula>AND(LEN(A70)=2,VALUE(broj_sheet)&lt;10)</formula>
    </cfRule>
  </conditionalFormatting>
  <conditionalFormatting sqref="A70:A71 A73:A75">
    <cfRule type="expression" dxfId="44" priority="45">
      <formula>AND(LEN(A70)=3,VALUE(broj_sheet)&gt;=10)</formula>
    </cfRule>
  </conditionalFormatting>
  <conditionalFormatting sqref="A70:A71 A73:A75">
    <cfRule type="expression" dxfId="43" priority="46">
      <formula>AND(LEN(A70)=4,VALUE(broj_sheet)&gt;=10)</formula>
    </cfRule>
  </conditionalFormatting>
  <conditionalFormatting sqref="A70:A71 A73:A75">
    <cfRule type="expression" dxfId="42" priority="43">
      <formula>AND(LEN(A70)=3,VALUE(broj_sheet)&lt;10)</formula>
    </cfRule>
  </conditionalFormatting>
  <conditionalFormatting sqref="A70:A71 A73:A75">
    <cfRule type="expression" dxfId="41" priority="44">
      <formula>AND(LEN(A70)=5,VALUE(broj_sheet)&lt;10)</formula>
    </cfRule>
  </conditionalFormatting>
  <conditionalFormatting sqref="A70:A71 A73:A75">
    <cfRule type="expression" dxfId="40" priority="47">
      <formula>AND(LEN(A70)=6,VALUE(broj_sheet)&gt;=10)</formula>
    </cfRule>
  </conditionalFormatting>
  <conditionalFormatting sqref="A65">
    <cfRule type="cellIs" dxfId="39" priority="41" operator="equal">
      <formula>"."</formula>
    </cfRule>
  </conditionalFormatting>
  <conditionalFormatting sqref="F70:F71 F73:F74">
    <cfRule type="cellIs" dxfId="38" priority="40" stopIfTrue="1" operator="equal">
      <formula>""</formula>
    </cfRule>
  </conditionalFormatting>
  <conditionalFormatting sqref="F70:F71 F73:F74">
    <cfRule type="cellIs" dxfId="37" priority="38" operator="equal">
      <formula>0</formula>
    </cfRule>
    <cfRule type="cellIs" dxfId="36" priority="39" operator="equal">
      <formula>"''"</formula>
    </cfRule>
  </conditionalFormatting>
  <conditionalFormatting sqref="I80:U80">
    <cfRule type="cellIs" dxfId="35" priority="36" stopIfTrue="1" operator="equal">
      <formula>""</formula>
    </cfRule>
  </conditionalFormatting>
  <conditionalFormatting sqref="A80">
    <cfRule type="expression" dxfId="34" priority="30">
      <formula>AND(LEN(A80)=2,VALUE(broj_sheet)&lt;10)</formula>
    </cfRule>
  </conditionalFormatting>
  <conditionalFormatting sqref="A80">
    <cfRule type="expression" dxfId="33" priority="33">
      <formula>AND(LEN(A80)=3,VALUE(broj_sheet)&gt;=10)</formula>
    </cfRule>
  </conditionalFormatting>
  <conditionalFormatting sqref="A80">
    <cfRule type="expression" dxfId="32" priority="34">
      <formula>AND(LEN(A80)=4,VALUE(broj_sheet)&gt;=10)</formula>
    </cfRule>
  </conditionalFormatting>
  <conditionalFormatting sqref="A80">
    <cfRule type="expression" dxfId="31" priority="31">
      <formula>AND(LEN(A80)=3,VALUE(broj_sheet)&lt;10)</formula>
    </cfRule>
  </conditionalFormatting>
  <conditionalFormatting sqref="A80">
    <cfRule type="expression" dxfId="30" priority="32">
      <formula>AND(LEN(A80)=5,VALUE(broj_sheet)&lt;10)</formula>
    </cfRule>
  </conditionalFormatting>
  <conditionalFormatting sqref="A80">
    <cfRule type="expression" dxfId="29" priority="35">
      <formula>AND(LEN(A80)=6,VALUE(broj_sheet)&gt;=10)</formula>
    </cfRule>
  </conditionalFormatting>
  <conditionalFormatting sqref="A80">
    <cfRule type="cellIs" dxfId="28" priority="29" operator="equal">
      <formula>"."</formula>
    </cfRule>
  </conditionalFormatting>
  <conditionalFormatting sqref="F62">
    <cfRule type="cellIs" dxfId="27" priority="28" stopIfTrue="1" operator="equal">
      <formula>0</formula>
    </cfRule>
  </conditionalFormatting>
  <conditionalFormatting sqref="I62:U62 F62">
    <cfRule type="cellIs" dxfId="26" priority="27" stopIfTrue="1" operator="equal">
      <formula>""</formula>
    </cfRule>
  </conditionalFormatting>
  <conditionalFormatting sqref="A62">
    <cfRule type="expression" dxfId="25" priority="21">
      <formula>AND(LEN(A62)=2,VALUE(broj_sheet)&lt;10)</formula>
    </cfRule>
  </conditionalFormatting>
  <conditionalFormatting sqref="A62">
    <cfRule type="expression" dxfId="24" priority="24">
      <formula>AND(LEN(A62)=3,VALUE(broj_sheet)&gt;=10)</formula>
    </cfRule>
  </conditionalFormatting>
  <conditionalFormatting sqref="A62">
    <cfRule type="expression" dxfId="23" priority="25">
      <formula>AND(LEN(A62)=4,VALUE(broj_sheet)&gt;=10)</formula>
    </cfRule>
  </conditionalFormatting>
  <conditionalFormatting sqref="A62">
    <cfRule type="expression" dxfId="22" priority="22">
      <formula>AND(LEN(A62)=3,VALUE(broj_sheet)&lt;10)</formula>
    </cfRule>
  </conditionalFormatting>
  <conditionalFormatting sqref="A62">
    <cfRule type="expression" dxfId="21" priority="23">
      <formula>AND(LEN(A62)=5,VALUE(broj_sheet)&lt;10)</formula>
    </cfRule>
  </conditionalFormatting>
  <conditionalFormatting sqref="A62">
    <cfRule type="expression" dxfId="20" priority="26">
      <formula>AND(LEN(A62)=6,VALUE(broj_sheet)&gt;=10)</formula>
    </cfRule>
  </conditionalFormatting>
  <conditionalFormatting sqref="F62">
    <cfRule type="cellIs" dxfId="19" priority="20" operator="equal">
      <formula>"''"</formula>
    </cfRule>
  </conditionalFormatting>
  <conditionalFormatting sqref="E72:F72">
    <cfRule type="cellIs" dxfId="18" priority="19" stopIfTrue="1" operator="equal">
      <formula>0</formula>
    </cfRule>
  </conditionalFormatting>
  <conditionalFormatting sqref="F72 I72 T72:U72">
    <cfRule type="cellIs" dxfId="17" priority="18" stopIfTrue="1" operator="equal">
      <formula>""</formula>
    </cfRule>
  </conditionalFormatting>
  <conditionalFormatting sqref="A72">
    <cfRule type="expression" dxfId="16" priority="12">
      <formula>AND(LEN(A72)=2,VALUE(broj_sheet)&lt;10)</formula>
    </cfRule>
  </conditionalFormatting>
  <conditionalFormatting sqref="A72">
    <cfRule type="expression" dxfId="15" priority="15">
      <formula>AND(LEN(A72)=3,VALUE(broj_sheet)&gt;=10)</formula>
    </cfRule>
  </conditionalFormatting>
  <conditionalFormatting sqref="A72">
    <cfRule type="expression" dxfId="14" priority="16">
      <formula>AND(LEN(A72)=4,VALUE(broj_sheet)&gt;=10)</formula>
    </cfRule>
  </conditionalFormatting>
  <conditionalFormatting sqref="A72">
    <cfRule type="expression" dxfId="13" priority="13">
      <formula>AND(LEN(A72)=3,VALUE(broj_sheet)&lt;10)</formula>
    </cfRule>
  </conditionalFormatting>
  <conditionalFormatting sqref="A72">
    <cfRule type="expression" dxfId="12" priority="14">
      <formula>AND(LEN(A72)=5,VALUE(broj_sheet)&lt;10)</formula>
    </cfRule>
  </conditionalFormatting>
  <conditionalFormatting sqref="A72">
    <cfRule type="expression" dxfId="11" priority="17">
      <formula>AND(LEN(A72)=6,VALUE(broj_sheet)&gt;=10)</formula>
    </cfRule>
  </conditionalFormatting>
  <conditionalFormatting sqref="F72">
    <cfRule type="cellIs" dxfId="10" priority="11" operator="equal">
      <formula>"''"</formula>
    </cfRule>
  </conditionalFormatting>
  <conditionalFormatting sqref="J72">
    <cfRule type="cellIs" dxfId="9" priority="10" stopIfTrue="1" operator="equal">
      <formula>""</formula>
    </cfRule>
  </conditionalFormatting>
  <conditionalFormatting sqref="K72">
    <cfRule type="cellIs" dxfId="8" priority="9" stopIfTrue="1" operator="equal">
      <formula>""</formula>
    </cfRule>
  </conditionalFormatting>
  <conditionalFormatting sqref="L72">
    <cfRule type="cellIs" dxfId="7" priority="8" stopIfTrue="1" operator="equal">
      <formula>""</formula>
    </cfRule>
  </conditionalFormatting>
  <conditionalFormatting sqref="M72">
    <cfRule type="cellIs" dxfId="6" priority="7" stopIfTrue="1" operator="equal">
      <formula>""</formula>
    </cfRule>
  </conditionalFormatting>
  <conditionalFormatting sqref="N72">
    <cfRule type="cellIs" dxfId="5" priority="6" stopIfTrue="1" operator="equal">
      <formula>""</formula>
    </cfRule>
  </conditionalFormatting>
  <conditionalFormatting sqref="O72">
    <cfRule type="cellIs" dxfId="4" priority="5" stopIfTrue="1" operator="equal">
      <formula>""</formula>
    </cfRule>
  </conditionalFormatting>
  <conditionalFormatting sqref="P72">
    <cfRule type="cellIs" dxfId="3" priority="4" stopIfTrue="1" operator="equal">
      <formula>""</formula>
    </cfRule>
  </conditionalFormatting>
  <conditionalFormatting sqref="Q72">
    <cfRule type="cellIs" dxfId="2" priority="3" stopIfTrue="1" operator="equal">
      <formula>""</formula>
    </cfRule>
  </conditionalFormatting>
  <conditionalFormatting sqref="R72">
    <cfRule type="cellIs" dxfId="1" priority="2" stopIfTrue="1" operator="equal">
      <formula>""</formula>
    </cfRule>
  </conditionalFormatting>
  <conditionalFormatting sqref="S72">
    <cfRule type="cellIs" dxfId="0" priority="1" stopIfTrue="1" operator="equal">
      <formula>""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63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17.140625" style="20" bestFit="1" customWidth="1"/>
    <col min="2" max="2" width="35.7109375" style="5" customWidth="1"/>
    <col min="3" max="3" width="13.140625" style="6" customWidth="1"/>
    <col min="4" max="4" width="24.5703125" style="6" customWidth="1"/>
  </cols>
  <sheetData>
    <row r="1" spans="1:4" ht="42" customHeight="1" x14ac:dyDescent="0.2">
      <c r="A1" s="163" t="s">
        <v>34</v>
      </c>
      <c r="B1" s="164"/>
      <c r="C1" s="164"/>
      <c r="D1" s="165"/>
    </row>
    <row r="2" spans="1:4" ht="42" customHeight="1" x14ac:dyDescent="0.2">
      <c r="A2" s="166"/>
      <c r="B2" s="167"/>
      <c r="C2" s="167"/>
      <c r="D2" s="168"/>
    </row>
    <row r="3" spans="1:4" ht="15" thickBot="1" x14ac:dyDescent="0.25">
      <c r="A3" s="148"/>
      <c r="B3" s="149"/>
      <c r="C3" s="150"/>
      <c r="D3" s="151"/>
    </row>
    <row r="4" spans="1:4" ht="21" customHeight="1" thickTop="1" x14ac:dyDescent="0.2">
      <c r="A4" s="152" t="s">
        <v>0</v>
      </c>
      <c r="B4" s="152" t="s">
        <v>1</v>
      </c>
      <c r="C4" s="154" t="s">
        <v>184</v>
      </c>
      <c r="D4" s="153" t="s">
        <v>5</v>
      </c>
    </row>
    <row r="5" spans="1:4" ht="24.95" customHeight="1" x14ac:dyDescent="0.2">
      <c r="A5" s="142">
        <v>1</v>
      </c>
      <c r="B5" s="145" t="s">
        <v>37</v>
      </c>
      <c r="C5" s="147"/>
      <c r="D5" s="146"/>
    </row>
    <row r="6" spans="1:4" ht="24.95" customHeight="1" x14ac:dyDescent="0.2">
      <c r="A6" s="142">
        <v>2</v>
      </c>
      <c r="B6" s="145" t="s">
        <v>38</v>
      </c>
      <c r="C6" s="147"/>
      <c r="D6" s="146"/>
    </row>
    <row r="7" spans="1:4" ht="24.95" customHeight="1" x14ac:dyDescent="0.2">
      <c r="A7" s="142">
        <v>3</v>
      </c>
      <c r="B7" s="145" t="s">
        <v>39</v>
      </c>
      <c r="C7" s="147"/>
      <c r="D7" s="146"/>
    </row>
    <row r="8" spans="1:4" ht="24.95" customHeight="1" x14ac:dyDescent="0.2">
      <c r="A8" s="142">
        <v>4</v>
      </c>
      <c r="B8" s="145" t="s">
        <v>40</v>
      </c>
      <c r="C8" s="147"/>
      <c r="D8" s="146"/>
    </row>
    <row r="9" spans="1:4" ht="24.95" customHeight="1" x14ac:dyDescent="0.2">
      <c r="A9" s="142">
        <v>5</v>
      </c>
      <c r="B9" s="145" t="s">
        <v>41</v>
      </c>
      <c r="C9" s="147"/>
      <c r="D9" s="146"/>
    </row>
    <row r="10" spans="1:4" ht="24.95" customHeight="1" x14ac:dyDescent="0.2">
      <c r="A10" s="142">
        <v>6</v>
      </c>
      <c r="B10" s="145" t="s">
        <v>42</v>
      </c>
      <c r="C10" s="147"/>
      <c r="D10" s="146"/>
    </row>
    <row r="11" spans="1:4" ht="24.95" customHeight="1" x14ac:dyDescent="0.2">
      <c r="A11" s="142">
        <v>7</v>
      </c>
      <c r="B11" s="145" t="s">
        <v>43</v>
      </c>
      <c r="C11" s="147"/>
      <c r="D11" s="146"/>
    </row>
    <row r="12" spans="1:4" ht="24.95" customHeight="1" x14ac:dyDescent="0.2">
      <c r="A12" s="142">
        <v>8</v>
      </c>
      <c r="B12" s="145" t="s">
        <v>44</v>
      </c>
      <c r="C12" s="147"/>
      <c r="D12" s="146"/>
    </row>
    <row r="13" spans="1:4" ht="24.95" customHeight="1" x14ac:dyDescent="0.2">
      <c r="A13" s="142">
        <v>9</v>
      </c>
      <c r="B13" s="145" t="s">
        <v>45</v>
      </c>
      <c r="C13" s="147"/>
      <c r="D13" s="146"/>
    </row>
    <row r="14" spans="1:4" ht="24.95" customHeight="1" x14ac:dyDescent="0.2">
      <c r="A14" s="142">
        <v>10</v>
      </c>
      <c r="B14" s="145" t="s">
        <v>46</v>
      </c>
      <c r="C14" s="147"/>
      <c r="D14" s="146"/>
    </row>
    <row r="15" spans="1:4" ht="24.95" customHeight="1" x14ac:dyDescent="0.2">
      <c r="A15" s="142">
        <v>11</v>
      </c>
      <c r="B15" s="145" t="s">
        <v>47</v>
      </c>
      <c r="C15" s="147"/>
      <c r="D15" s="146"/>
    </row>
    <row r="16" spans="1:4" ht="24.95" customHeight="1" x14ac:dyDescent="0.2">
      <c r="A16" s="142">
        <v>12</v>
      </c>
      <c r="B16" s="145" t="s">
        <v>48</v>
      </c>
      <c r="C16" s="147"/>
      <c r="D16" s="146"/>
    </row>
    <row r="17" spans="1:8" ht="24.95" customHeight="1" x14ac:dyDescent="0.2">
      <c r="A17" s="142">
        <v>13</v>
      </c>
      <c r="B17" s="145" t="s">
        <v>49</v>
      </c>
      <c r="C17" s="147"/>
      <c r="D17" s="146"/>
    </row>
    <row r="18" spans="1:8" s="140" customFormat="1" ht="28.5" customHeight="1" x14ac:dyDescent="0.2">
      <c r="A18" s="143" t="s">
        <v>178</v>
      </c>
      <c r="B18" s="144"/>
      <c r="C18" s="169"/>
      <c r="D18" s="170"/>
      <c r="E18" s="157"/>
      <c r="F18" s="157"/>
      <c r="G18" s="157"/>
      <c r="H18" s="141"/>
    </row>
    <row r="19" spans="1:8" x14ac:dyDescent="0.2">
      <c r="A19" s="98"/>
      <c r="B19" s="96"/>
      <c r="C19" s="97"/>
      <c r="D19" s="97"/>
    </row>
    <row r="20" spans="1:8" x14ac:dyDescent="0.2">
      <c r="A20" s="98"/>
      <c r="B20" s="96"/>
      <c r="C20" s="97"/>
      <c r="D20" s="97"/>
    </row>
    <row r="21" spans="1:8" x14ac:dyDescent="0.2">
      <c r="A21" s="98"/>
      <c r="B21" s="96"/>
      <c r="C21" s="97"/>
      <c r="D21" s="97"/>
    </row>
    <row r="22" spans="1:8" x14ac:dyDescent="0.2">
      <c r="A22" s="98"/>
      <c r="B22" s="96"/>
      <c r="C22" s="97"/>
      <c r="D22" s="97"/>
    </row>
    <row r="23" spans="1:8" x14ac:dyDescent="0.2">
      <c r="A23" s="98"/>
      <c r="B23" s="96"/>
      <c r="C23" s="97"/>
      <c r="D23" s="97"/>
    </row>
    <row r="24" spans="1:8" x14ac:dyDescent="0.2">
      <c r="A24" s="98"/>
      <c r="B24" s="96"/>
      <c r="C24" s="97"/>
      <c r="D24" s="97"/>
    </row>
    <row r="25" spans="1:8" x14ac:dyDescent="0.2">
      <c r="A25" s="98"/>
      <c r="B25" s="96"/>
      <c r="C25" s="97"/>
      <c r="D25" s="97"/>
    </row>
    <row r="26" spans="1:8" ht="14.25" customHeight="1" x14ac:dyDescent="0.2">
      <c r="A26" s="173" t="s">
        <v>181</v>
      </c>
      <c r="B26" s="173"/>
      <c r="C26" s="171" t="s">
        <v>182</v>
      </c>
      <c r="D26" s="171"/>
      <c r="E26" s="171"/>
      <c r="F26" s="171"/>
      <c r="G26" s="155"/>
    </row>
    <row r="27" spans="1:8" ht="14.25" customHeight="1" x14ac:dyDescent="0.2">
      <c r="A27" s="174" t="s">
        <v>183</v>
      </c>
      <c r="B27" s="174"/>
      <c r="C27" s="175" t="s">
        <v>185</v>
      </c>
      <c r="D27" s="175"/>
      <c r="E27" s="156"/>
      <c r="F27" s="156"/>
      <c r="G27" s="156"/>
    </row>
    <row r="28" spans="1:8" x14ac:dyDescent="0.2">
      <c r="A28" s="95"/>
      <c r="B28" s="96"/>
      <c r="C28" s="97"/>
      <c r="D28" s="97"/>
    </row>
    <row r="29" spans="1:8" x14ac:dyDescent="0.2">
      <c r="A29" s="98"/>
      <c r="B29" s="96"/>
      <c r="C29" s="97"/>
      <c r="D29" s="97"/>
    </row>
    <row r="30" spans="1:8" x14ac:dyDescent="0.2">
      <c r="A30" s="95"/>
      <c r="B30" s="99"/>
      <c r="C30" s="123"/>
      <c r="D30" s="123"/>
    </row>
    <row r="31" spans="1:8" x14ac:dyDescent="0.2">
      <c r="A31" s="95"/>
      <c r="B31" s="100"/>
      <c r="C31" s="101"/>
      <c r="D31" s="102"/>
    </row>
    <row r="32" spans="1:8" x14ac:dyDescent="0.2">
      <c r="A32" s="95"/>
      <c r="B32" s="100"/>
      <c r="C32" s="104"/>
      <c r="D32" s="103"/>
    </row>
    <row r="33" spans="1:4" x14ac:dyDescent="0.2">
      <c r="A33" s="95"/>
      <c r="B33" s="100"/>
      <c r="C33" s="104"/>
      <c r="D33" s="103"/>
    </row>
    <row r="34" spans="1:4" x14ac:dyDescent="0.2">
      <c r="A34" s="98"/>
      <c r="B34" s="96"/>
      <c r="C34" s="97"/>
      <c r="D34" s="97"/>
    </row>
    <row r="35" spans="1:4" x14ac:dyDescent="0.2">
      <c r="A35" s="98"/>
      <c r="B35" s="96"/>
      <c r="C35" s="97"/>
      <c r="D35" s="97"/>
    </row>
    <row r="36" spans="1:4" x14ac:dyDescent="0.2">
      <c r="A36" s="98"/>
      <c r="B36" s="96"/>
      <c r="C36" s="97"/>
      <c r="D36" s="97"/>
    </row>
    <row r="37" spans="1:4" x14ac:dyDescent="0.2">
      <c r="A37" s="98"/>
      <c r="B37" s="96"/>
      <c r="C37" s="97"/>
      <c r="D37" s="97"/>
    </row>
    <row r="38" spans="1:4" x14ac:dyDescent="0.2">
      <c r="A38" s="98"/>
      <c r="B38" s="96"/>
      <c r="C38" s="97"/>
      <c r="D38" s="97"/>
    </row>
    <row r="39" spans="1:4" x14ac:dyDescent="0.2">
      <c r="A39" s="98"/>
      <c r="B39" s="96"/>
      <c r="C39" s="97"/>
      <c r="D39" s="97"/>
    </row>
    <row r="40" spans="1:4" x14ac:dyDescent="0.2">
      <c r="A40" s="98"/>
      <c r="B40" s="96"/>
      <c r="C40" s="97"/>
      <c r="D40" s="97"/>
    </row>
    <row r="41" spans="1:4" x14ac:dyDescent="0.2">
      <c r="A41" s="98"/>
      <c r="B41" s="96"/>
      <c r="C41" s="97"/>
      <c r="D41" s="97"/>
    </row>
    <row r="42" spans="1:4" x14ac:dyDescent="0.2">
      <c r="A42" s="98"/>
      <c r="B42" s="96"/>
      <c r="C42" s="97"/>
      <c r="D42" s="97"/>
    </row>
    <row r="43" spans="1:4" x14ac:dyDescent="0.2">
      <c r="A43" s="98"/>
      <c r="B43" s="96"/>
      <c r="C43" s="97"/>
      <c r="D43" s="97"/>
    </row>
    <row r="44" spans="1:4" x14ac:dyDescent="0.2">
      <c r="A44" s="98"/>
      <c r="B44" s="96"/>
      <c r="C44" s="97"/>
      <c r="D44" s="97"/>
    </row>
    <row r="45" spans="1:4" x14ac:dyDescent="0.2">
      <c r="A45" s="98"/>
      <c r="B45" s="96"/>
      <c r="C45" s="97"/>
      <c r="D45" s="97"/>
    </row>
    <row r="46" spans="1:4" x14ac:dyDescent="0.2">
      <c r="A46" s="98"/>
      <c r="B46" s="96"/>
      <c r="C46" s="97"/>
      <c r="D46" s="97"/>
    </row>
    <row r="47" spans="1:4" x14ac:dyDescent="0.2">
      <c r="A47" s="98"/>
      <c r="B47" s="96"/>
      <c r="C47" s="97"/>
      <c r="D47" s="97"/>
    </row>
    <row r="48" spans="1:4" x14ac:dyDescent="0.2">
      <c r="A48" s="98"/>
      <c r="B48" s="96"/>
      <c r="C48" s="97"/>
      <c r="D48" s="97"/>
    </row>
    <row r="49" spans="1:4" x14ac:dyDescent="0.2">
      <c r="A49" s="98"/>
      <c r="B49" s="96"/>
      <c r="C49" s="97"/>
      <c r="D49" s="97"/>
    </row>
    <row r="50" spans="1:4" x14ac:dyDescent="0.2">
      <c r="A50" s="105"/>
      <c r="B50" s="99"/>
      <c r="C50" s="172"/>
      <c r="D50" s="172"/>
    </row>
    <row r="51" spans="1:4" x14ac:dyDescent="0.2">
      <c r="A51" s="95"/>
      <c r="B51" s="100"/>
      <c r="C51" s="101"/>
      <c r="D51" s="102"/>
    </row>
    <row r="52" spans="1:4" x14ac:dyDescent="0.2">
      <c r="A52" s="95"/>
      <c r="B52" s="100"/>
      <c r="C52" s="104"/>
      <c r="D52" s="103"/>
    </row>
    <row r="53" spans="1:4" x14ac:dyDescent="0.2">
      <c r="A53" s="95"/>
      <c r="B53" s="100"/>
      <c r="C53" s="104"/>
      <c r="D53" s="103"/>
    </row>
    <row r="54" spans="1:4" x14ac:dyDescent="0.2">
      <c r="A54" s="98"/>
      <c r="B54" s="106"/>
      <c r="C54" s="97"/>
      <c r="D54" s="107"/>
    </row>
    <row r="55" spans="1:4" x14ac:dyDescent="0.2">
      <c r="A55" s="98"/>
      <c r="B55" s="106"/>
      <c r="C55" s="97"/>
      <c r="D55" s="107"/>
    </row>
    <row r="56" spans="1:4" x14ac:dyDescent="0.2">
      <c r="A56" s="98"/>
      <c r="B56" s="96"/>
      <c r="C56" s="97"/>
      <c r="D56" s="107"/>
    </row>
    <row r="57" spans="1:4" x14ac:dyDescent="0.2">
      <c r="A57" s="98"/>
      <c r="B57" s="96"/>
      <c r="C57" s="97"/>
      <c r="D57" s="97"/>
    </row>
    <row r="58" spans="1:4" x14ac:dyDescent="0.2">
      <c r="A58" s="98"/>
      <c r="B58" s="96"/>
      <c r="C58" s="97"/>
      <c r="D58" s="97"/>
    </row>
    <row r="59" spans="1:4" x14ac:dyDescent="0.2">
      <c r="A59" s="98"/>
      <c r="B59" s="106"/>
      <c r="C59" s="97"/>
      <c r="D59" s="107"/>
    </row>
    <row r="60" spans="1:4" x14ac:dyDescent="0.2">
      <c r="A60" s="98"/>
      <c r="B60" s="106"/>
      <c r="C60" s="97"/>
      <c r="D60" s="107"/>
    </row>
    <row r="61" spans="1:4" x14ac:dyDescent="0.2">
      <c r="A61" s="98"/>
      <c r="B61" s="106"/>
      <c r="C61" s="97"/>
      <c r="D61" s="107"/>
    </row>
    <row r="62" spans="1:4" x14ac:dyDescent="0.2">
      <c r="A62" s="98"/>
      <c r="B62" s="96"/>
      <c r="C62" s="97"/>
      <c r="D62" s="107"/>
    </row>
    <row r="63" spans="1:4" x14ac:dyDescent="0.2">
      <c r="A63" s="98"/>
      <c r="B63" s="96"/>
      <c r="C63" s="97"/>
      <c r="D63" s="107"/>
    </row>
    <row r="64" spans="1:4" x14ac:dyDescent="0.2">
      <c r="A64" s="98"/>
      <c r="B64" s="96"/>
      <c r="C64" s="97"/>
      <c r="D64" s="107"/>
    </row>
    <row r="65" spans="1:4" x14ac:dyDescent="0.2">
      <c r="A65" s="98"/>
      <c r="B65" s="106"/>
      <c r="C65" s="97"/>
      <c r="D65" s="107"/>
    </row>
    <row r="66" spans="1:4" x14ac:dyDescent="0.2">
      <c r="A66" s="105"/>
      <c r="B66" s="99"/>
      <c r="C66" s="172"/>
      <c r="D66" s="172"/>
    </row>
    <row r="67" spans="1:4" x14ac:dyDescent="0.2">
      <c r="A67" s="98"/>
      <c r="B67" s="100"/>
      <c r="C67" s="101"/>
      <c r="D67" s="102"/>
    </row>
    <row r="68" spans="1:4" x14ac:dyDescent="0.2">
      <c r="A68" s="95"/>
      <c r="B68" s="108"/>
      <c r="C68" s="109"/>
      <c r="D68" s="109"/>
    </row>
    <row r="69" spans="1:4" x14ac:dyDescent="0.2">
      <c r="A69" s="95"/>
      <c r="B69" s="108"/>
      <c r="C69" s="109"/>
      <c r="D69" s="109"/>
    </row>
    <row r="70" spans="1:4" x14ac:dyDescent="0.2">
      <c r="A70" s="98"/>
      <c r="B70" s="96"/>
      <c r="C70" s="97"/>
      <c r="D70" s="107"/>
    </row>
    <row r="71" spans="1:4" x14ac:dyDescent="0.2">
      <c r="A71" s="98"/>
      <c r="B71" s="110"/>
      <c r="C71" s="111"/>
      <c r="D71" s="111"/>
    </row>
    <row r="72" spans="1:4" x14ac:dyDescent="0.2">
      <c r="A72" s="98"/>
      <c r="B72" s="110"/>
      <c r="C72" s="97"/>
      <c r="D72" s="107"/>
    </row>
    <row r="73" spans="1:4" x14ac:dyDescent="0.2">
      <c r="A73" s="98"/>
      <c r="B73" s="96"/>
      <c r="C73" s="97"/>
      <c r="D73" s="107"/>
    </row>
    <row r="74" spans="1:4" x14ac:dyDescent="0.2">
      <c r="A74" s="98"/>
      <c r="B74" s="96"/>
      <c r="C74" s="97"/>
      <c r="D74" s="107"/>
    </row>
    <row r="75" spans="1:4" x14ac:dyDescent="0.2">
      <c r="A75" s="98"/>
      <c r="B75" s="96"/>
      <c r="C75" s="97"/>
      <c r="D75" s="107"/>
    </row>
    <row r="76" spans="1:4" x14ac:dyDescent="0.2">
      <c r="A76" s="98"/>
      <c r="B76" s="96"/>
      <c r="C76" s="97"/>
      <c r="D76" s="107"/>
    </row>
    <row r="77" spans="1:4" x14ac:dyDescent="0.2">
      <c r="A77" s="98"/>
      <c r="B77" s="96"/>
      <c r="C77" s="97"/>
      <c r="D77" s="107"/>
    </row>
    <row r="78" spans="1:4" x14ac:dyDescent="0.2">
      <c r="A78" s="98"/>
      <c r="B78" s="96"/>
      <c r="C78" s="97"/>
      <c r="D78" s="97"/>
    </row>
    <row r="79" spans="1:4" x14ac:dyDescent="0.2">
      <c r="A79" s="98"/>
      <c r="B79" s="96"/>
      <c r="C79" s="97"/>
      <c r="D79" s="97"/>
    </row>
    <row r="80" spans="1:4" x14ac:dyDescent="0.2">
      <c r="A80" s="98"/>
      <c r="B80" s="96"/>
      <c r="C80" s="97"/>
      <c r="D80" s="107"/>
    </row>
    <row r="81" spans="1:4" x14ac:dyDescent="0.2">
      <c r="A81" s="98"/>
      <c r="B81" s="96"/>
      <c r="C81" s="97"/>
      <c r="D81" s="107"/>
    </row>
    <row r="82" spans="1:4" x14ac:dyDescent="0.2">
      <c r="A82" s="98"/>
      <c r="B82" s="96"/>
      <c r="C82" s="97"/>
      <c r="D82" s="107"/>
    </row>
    <row r="83" spans="1:4" x14ac:dyDescent="0.2">
      <c r="A83" s="98"/>
      <c r="B83" s="96"/>
      <c r="C83" s="97"/>
      <c r="D83" s="107"/>
    </row>
    <row r="84" spans="1:4" x14ac:dyDescent="0.2">
      <c r="A84" s="98"/>
      <c r="B84" s="96"/>
      <c r="C84" s="97"/>
      <c r="D84" s="97"/>
    </row>
    <row r="85" spans="1:4" x14ac:dyDescent="0.2">
      <c r="A85" s="98"/>
      <c r="B85" s="96"/>
      <c r="C85" s="97"/>
      <c r="D85" s="97"/>
    </row>
    <row r="86" spans="1:4" x14ac:dyDescent="0.2">
      <c r="A86" s="98"/>
      <c r="B86" s="96"/>
      <c r="C86" s="97"/>
      <c r="D86" s="97"/>
    </row>
    <row r="87" spans="1:4" x14ac:dyDescent="0.2">
      <c r="A87" s="98"/>
      <c r="B87" s="96"/>
      <c r="C87" s="97"/>
      <c r="D87" s="107"/>
    </row>
    <row r="88" spans="1:4" x14ac:dyDescent="0.2">
      <c r="A88" s="98"/>
      <c r="B88" s="96"/>
      <c r="C88" s="97"/>
      <c r="D88" s="107"/>
    </row>
    <row r="89" spans="1:4" x14ac:dyDescent="0.2">
      <c r="A89" s="98"/>
      <c r="B89" s="96"/>
      <c r="C89" s="97"/>
      <c r="D89" s="107"/>
    </row>
    <row r="90" spans="1:4" x14ac:dyDescent="0.2">
      <c r="A90" s="98"/>
      <c r="B90" s="96"/>
      <c r="C90" s="97"/>
      <c r="D90" s="107"/>
    </row>
    <row r="91" spans="1:4" x14ac:dyDescent="0.2">
      <c r="A91" s="98"/>
      <c r="B91" s="96"/>
      <c r="C91" s="97"/>
      <c r="D91" s="107"/>
    </row>
    <row r="92" spans="1:4" x14ac:dyDescent="0.2">
      <c r="A92" s="98"/>
      <c r="B92" s="96"/>
      <c r="C92" s="97"/>
      <c r="D92" s="107"/>
    </row>
    <row r="93" spans="1:4" x14ac:dyDescent="0.2">
      <c r="A93" s="98"/>
      <c r="B93" s="96"/>
      <c r="C93" s="97"/>
      <c r="D93" s="107"/>
    </row>
    <row r="94" spans="1:4" x14ac:dyDescent="0.2">
      <c r="A94" s="98"/>
      <c r="B94" s="96"/>
      <c r="C94" s="97"/>
      <c r="D94" s="107"/>
    </row>
    <row r="95" spans="1:4" x14ac:dyDescent="0.2">
      <c r="A95" s="98"/>
      <c r="B95" s="96"/>
      <c r="C95" s="97"/>
      <c r="D95" s="107"/>
    </row>
    <row r="96" spans="1:4" x14ac:dyDescent="0.2">
      <c r="A96" s="98"/>
      <c r="B96" s="96"/>
      <c r="C96" s="97"/>
      <c r="D96" s="107"/>
    </row>
    <row r="97" spans="1:4" x14ac:dyDescent="0.2">
      <c r="A97" s="98"/>
      <c r="B97" s="96"/>
      <c r="C97" s="97"/>
      <c r="D97" s="107"/>
    </row>
    <row r="98" spans="1:4" x14ac:dyDescent="0.2">
      <c r="A98" s="98"/>
      <c r="B98" s="96"/>
      <c r="C98" s="97"/>
      <c r="D98" s="107"/>
    </row>
    <row r="99" spans="1:4" x14ac:dyDescent="0.2">
      <c r="A99" s="98"/>
      <c r="B99" s="96"/>
      <c r="C99" s="97"/>
      <c r="D99" s="107"/>
    </row>
    <row r="100" spans="1:4" x14ac:dyDescent="0.2">
      <c r="A100" s="105"/>
      <c r="B100" s="99"/>
      <c r="C100" s="172"/>
      <c r="D100" s="172"/>
    </row>
    <row r="101" spans="1:4" x14ac:dyDescent="0.2">
      <c r="A101" s="95"/>
      <c r="B101" s="100"/>
      <c r="C101" s="101"/>
      <c r="D101" s="102"/>
    </row>
    <row r="102" spans="1:4" x14ac:dyDescent="0.2">
      <c r="A102" s="95"/>
      <c r="B102" s="108"/>
      <c r="C102" s="109"/>
      <c r="D102" s="109"/>
    </row>
    <row r="103" spans="1:4" x14ac:dyDescent="0.2">
      <c r="A103" s="95"/>
      <c r="B103" s="108"/>
      <c r="C103" s="109"/>
      <c r="D103" s="109"/>
    </row>
    <row r="104" spans="1:4" x14ac:dyDescent="0.2">
      <c r="A104" s="98"/>
      <c r="B104" s="110"/>
      <c r="C104" s="97"/>
      <c r="D104" s="111"/>
    </row>
    <row r="105" spans="1:4" x14ac:dyDescent="0.2">
      <c r="A105" s="98"/>
      <c r="B105" s="110"/>
      <c r="C105" s="97"/>
      <c r="D105" s="111"/>
    </row>
    <row r="106" spans="1:4" x14ac:dyDescent="0.2">
      <c r="A106" s="98"/>
      <c r="B106" s="110"/>
      <c r="C106" s="97"/>
      <c r="D106" s="111"/>
    </row>
    <row r="107" spans="1:4" x14ac:dyDescent="0.2">
      <c r="A107" s="98"/>
      <c r="B107" s="110"/>
      <c r="C107" s="97"/>
      <c r="D107" s="111"/>
    </row>
    <row r="108" spans="1:4" x14ac:dyDescent="0.2">
      <c r="A108" s="98"/>
      <c r="B108" s="110"/>
      <c r="C108" s="97"/>
      <c r="D108" s="111"/>
    </row>
    <row r="109" spans="1:4" x14ac:dyDescent="0.2">
      <c r="A109" s="98"/>
      <c r="B109" s="110"/>
      <c r="C109" s="97"/>
      <c r="D109" s="111"/>
    </row>
    <row r="110" spans="1:4" x14ac:dyDescent="0.2">
      <c r="A110" s="98"/>
      <c r="B110" s="110"/>
      <c r="C110" s="97"/>
      <c r="D110" s="111"/>
    </row>
    <row r="111" spans="1:4" x14ac:dyDescent="0.2">
      <c r="A111" s="98"/>
      <c r="B111" s="110"/>
      <c r="C111" s="97"/>
      <c r="D111" s="111"/>
    </row>
    <row r="112" spans="1:4" x14ac:dyDescent="0.2">
      <c r="A112" s="98"/>
      <c r="B112" s="110"/>
      <c r="C112" s="97"/>
      <c r="D112" s="111"/>
    </row>
    <row r="113" spans="1:4" x14ac:dyDescent="0.2">
      <c r="A113" s="98"/>
      <c r="B113" s="110"/>
      <c r="C113" s="97"/>
      <c r="D113" s="111"/>
    </row>
    <row r="114" spans="1:4" x14ac:dyDescent="0.2">
      <c r="A114" s="105"/>
      <c r="B114" s="99"/>
      <c r="C114" s="172"/>
      <c r="D114" s="172"/>
    </row>
    <row r="115" spans="1:4" x14ac:dyDescent="0.2">
      <c r="A115" s="95"/>
      <c r="B115" s="100"/>
      <c r="C115" s="101"/>
      <c r="D115" s="102"/>
    </row>
    <row r="116" spans="1:4" x14ac:dyDescent="0.2">
      <c r="A116" s="95"/>
      <c r="B116" s="108"/>
      <c r="C116" s="109"/>
      <c r="D116" s="109"/>
    </row>
    <row r="117" spans="1:4" x14ac:dyDescent="0.2">
      <c r="A117" s="95"/>
      <c r="B117" s="108"/>
      <c r="C117" s="109"/>
      <c r="D117" s="109"/>
    </row>
    <row r="118" spans="1:4" x14ac:dyDescent="0.2">
      <c r="A118" s="95"/>
      <c r="B118" s="106"/>
      <c r="C118" s="97"/>
      <c r="D118" s="107"/>
    </row>
    <row r="119" spans="1:4" x14ac:dyDescent="0.2">
      <c r="A119" s="95"/>
      <c r="B119" s="106"/>
      <c r="C119" s="97"/>
      <c r="D119" s="107"/>
    </row>
    <row r="120" spans="1:4" x14ac:dyDescent="0.2">
      <c r="A120" s="95"/>
      <c r="B120" s="106"/>
      <c r="C120" s="97"/>
      <c r="D120" s="107"/>
    </row>
    <row r="121" spans="1:4" x14ac:dyDescent="0.2">
      <c r="A121" s="95"/>
      <c r="B121" s="106"/>
      <c r="C121" s="97"/>
      <c r="D121" s="107"/>
    </row>
    <row r="122" spans="1:4" x14ac:dyDescent="0.2">
      <c r="A122" s="95"/>
      <c r="B122" s="106"/>
      <c r="C122" s="97"/>
      <c r="D122" s="107"/>
    </row>
    <row r="123" spans="1:4" x14ac:dyDescent="0.2">
      <c r="A123" s="95"/>
      <c r="B123" s="96"/>
      <c r="C123" s="97"/>
      <c r="D123" s="107"/>
    </row>
    <row r="124" spans="1:4" x14ac:dyDescent="0.2">
      <c r="A124" s="95"/>
      <c r="B124" s="96"/>
      <c r="C124" s="97"/>
      <c r="D124" s="107"/>
    </row>
    <row r="125" spans="1:4" x14ac:dyDescent="0.2">
      <c r="A125" s="95"/>
      <c r="B125" s="110"/>
      <c r="C125" s="97"/>
      <c r="D125" s="107"/>
    </row>
    <row r="126" spans="1:4" x14ac:dyDescent="0.2">
      <c r="A126" s="95"/>
      <c r="B126" s="106"/>
      <c r="C126" s="97"/>
      <c r="D126" s="107"/>
    </row>
    <row r="127" spans="1:4" x14ac:dyDescent="0.2">
      <c r="A127" s="95"/>
      <c r="B127" s="106"/>
      <c r="C127" s="97"/>
      <c r="D127" s="107"/>
    </row>
    <row r="128" spans="1:4" x14ac:dyDescent="0.2">
      <c r="A128" s="105"/>
      <c r="B128" s="99"/>
      <c r="C128" s="172"/>
      <c r="D128" s="172"/>
    </row>
    <row r="129" spans="1:4" x14ac:dyDescent="0.2">
      <c r="A129" s="98"/>
      <c r="B129" s="100"/>
      <c r="C129" s="101"/>
      <c r="D129" s="102"/>
    </row>
    <row r="130" spans="1:4" x14ac:dyDescent="0.2">
      <c r="A130" s="95"/>
      <c r="B130" s="108"/>
      <c r="C130" s="109"/>
      <c r="D130" s="109"/>
    </row>
    <row r="131" spans="1:4" x14ac:dyDescent="0.2">
      <c r="A131" s="95"/>
      <c r="B131" s="112"/>
      <c r="C131" s="113"/>
      <c r="D131" s="113"/>
    </row>
    <row r="132" spans="1:4" x14ac:dyDescent="0.2">
      <c r="A132" s="98"/>
      <c r="B132" s="96"/>
      <c r="C132" s="114"/>
      <c r="D132" s="114"/>
    </row>
    <row r="133" spans="1:4" x14ac:dyDescent="0.2">
      <c r="A133" s="98"/>
      <c r="B133" s="96"/>
      <c r="C133" s="114"/>
      <c r="D133" s="114"/>
    </row>
    <row r="134" spans="1:4" x14ac:dyDescent="0.2">
      <c r="A134" s="105"/>
      <c r="B134" s="99"/>
      <c r="C134" s="172"/>
      <c r="D134" s="172"/>
    </row>
    <row r="135" spans="1:4" x14ac:dyDescent="0.2">
      <c r="A135" s="98"/>
      <c r="B135" s="100"/>
      <c r="C135" s="101"/>
      <c r="D135" s="102"/>
    </row>
    <row r="136" spans="1:4" x14ac:dyDescent="0.2">
      <c r="A136" s="95"/>
      <c r="B136" s="108"/>
      <c r="C136" s="109"/>
      <c r="D136" s="109"/>
    </row>
    <row r="137" spans="1:4" x14ac:dyDescent="0.2">
      <c r="A137" s="95"/>
      <c r="B137" s="108"/>
      <c r="C137" s="109"/>
      <c r="D137" s="109"/>
    </row>
    <row r="138" spans="1:4" x14ac:dyDescent="0.2">
      <c r="A138" s="98"/>
      <c r="B138" s="96"/>
      <c r="C138" s="97"/>
      <c r="D138" s="107"/>
    </row>
    <row r="139" spans="1:4" x14ac:dyDescent="0.2">
      <c r="A139" s="98"/>
      <c r="B139" s="96"/>
      <c r="C139" s="97"/>
      <c r="D139" s="107"/>
    </row>
    <row r="140" spans="1:4" x14ac:dyDescent="0.2">
      <c r="A140" s="98"/>
      <c r="B140" s="96"/>
      <c r="C140" s="97"/>
      <c r="D140" s="107"/>
    </row>
    <row r="141" spans="1:4" x14ac:dyDescent="0.2">
      <c r="A141" s="98"/>
      <c r="B141" s="96"/>
      <c r="C141" s="97"/>
      <c r="D141" s="107"/>
    </row>
    <row r="142" spans="1:4" x14ac:dyDescent="0.2">
      <c r="A142" s="98"/>
      <c r="B142" s="96"/>
      <c r="C142" s="97"/>
      <c r="D142" s="107"/>
    </row>
    <row r="143" spans="1:4" x14ac:dyDescent="0.2">
      <c r="A143" s="98"/>
      <c r="B143" s="96"/>
      <c r="C143" s="97"/>
      <c r="D143" s="107"/>
    </row>
    <row r="144" spans="1:4" x14ac:dyDescent="0.2">
      <c r="A144" s="98"/>
      <c r="B144" s="96"/>
      <c r="C144" s="97"/>
      <c r="D144" s="107"/>
    </row>
    <row r="145" spans="1:4" x14ac:dyDescent="0.2">
      <c r="A145" s="98"/>
      <c r="B145" s="96"/>
      <c r="C145" s="97"/>
      <c r="D145" s="107"/>
    </row>
    <row r="146" spans="1:4" x14ac:dyDescent="0.2">
      <c r="A146" s="98"/>
      <c r="B146" s="96"/>
      <c r="C146" s="97"/>
      <c r="D146" s="107"/>
    </row>
    <row r="147" spans="1:4" x14ac:dyDescent="0.2">
      <c r="A147" s="98"/>
      <c r="B147" s="96"/>
      <c r="C147" s="97"/>
      <c r="D147" s="107"/>
    </row>
    <row r="148" spans="1:4" x14ac:dyDescent="0.2">
      <c r="A148" s="98"/>
      <c r="B148" s="96"/>
      <c r="C148" s="97"/>
      <c r="D148" s="107"/>
    </row>
    <row r="149" spans="1:4" x14ac:dyDescent="0.2">
      <c r="A149" s="98"/>
      <c r="B149" s="96"/>
      <c r="C149" s="97"/>
      <c r="D149" s="107"/>
    </row>
    <row r="150" spans="1:4" x14ac:dyDescent="0.2">
      <c r="A150" s="98"/>
      <c r="B150" s="96"/>
      <c r="C150" s="97"/>
      <c r="D150" s="107"/>
    </row>
    <row r="151" spans="1:4" x14ac:dyDescent="0.2">
      <c r="A151" s="98"/>
      <c r="B151" s="96"/>
      <c r="C151" s="97"/>
      <c r="D151" s="107"/>
    </row>
    <row r="152" spans="1:4" x14ac:dyDescent="0.2">
      <c r="A152" s="98"/>
      <c r="B152" s="96"/>
      <c r="C152" s="97"/>
      <c r="D152" s="107"/>
    </row>
    <row r="153" spans="1:4" x14ac:dyDescent="0.2">
      <c r="A153" s="98"/>
      <c r="B153" s="96"/>
      <c r="C153" s="97"/>
      <c r="D153" s="107"/>
    </row>
    <row r="154" spans="1:4" x14ac:dyDescent="0.2">
      <c r="A154" s="98"/>
      <c r="B154" s="96"/>
      <c r="C154" s="97"/>
      <c r="D154" s="107"/>
    </row>
    <row r="155" spans="1:4" x14ac:dyDescent="0.2">
      <c r="A155" s="98"/>
      <c r="B155" s="96"/>
      <c r="C155" s="97"/>
      <c r="D155" s="107"/>
    </row>
    <row r="156" spans="1:4" x14ac:dyDescent="0.2">
      <c r="A156" s="98"/>
      <c r="B156" s="96"/>
      <c r="C156" s="97"/>
      <c r="D156" s="107"/>
    </row>
    <row r="157" spans="1:4" x14ac:dyDescent="0.2">
      <c r="A157" s="98"/>
      <c r="B157" s="96"/>
      <c r="C157" s="97"/>
      <c r="D157" s="107"/>
    </row>
    <row r="158" spans="1:4" x14ac:dyDescent="0.2">
      <c r="A158" s="98"/>
      <c r="B158" s="96"/>
      <c r="C158" s="97"/>
      <c r="D158" s="107"/>
    </row>
    <row r="159" spans="1:4" x14ac:dyDescent="0.2">
      <c r="A159" s="98"/>
      <c r="B159" s="96"/>
      <c r="C159" s="97"/>
      <c r="D159" s="107"/>
    </row>
    <row r="160" spans="1:4" x14ac:dyDescent="0.2">
      <c r="A160" s="105"/>
      <c r="B160" s="99"/>
      <c r="C160" s="172"/>
      <c r="D160" s="172"/>
    </row>
    <row r="161" spans="1:4" x14ac:dyDescent="0.2">
      <c r="A161" s="105"/>
      <c r="B161" s="99"/>
      <c r="C161" s="172"/>
      <c r="D161" s="172"/>
    </row>
    <row r="162" spans="1:4" x14ac:dyDescent="0.2">
      <c r="A162" s="115"/>
      <c r="B162" s="116"/>
      <c r="C162" s="117"/>
      <c r="D162" s="117"/>
    </row>
    <row r="163" spans="1:4" x14ac:dyDescent="0.2">
      <c r="A163" s="51"/>
      <c r="B163" s="18"/>
      <c r="C163" s="19"/>
      <c r="D163" s="19"/>
    </row>
  </sheetData>
  <mergeCells count="14">
    <mergeCell ref="A1:D2"/>
    <mergeCell ref="C18:D18"/>
    <mergeCell ref="C26:F26"/>
    <mergeCell ref="C161:D161"/>
    <mergeCell ref="C50:D50"/>
    <mergeCell ref="C66:D66"/>
    <mergeCell ref="C100:D100"/>
    <mergeCell ref="C114:D114"/>
    <mergeCell ref="C128:D128"/>
    <mergeCell ref="C134:D134"/>
    <mergeCell ref="A26:B26"/>
    <mergeCell ref="A27:B27"/>
    <mergeCell ref="C160:D160"/>
    <mergeCell ref="C27:D27"/>
  </mergeCells>
  <pageMargins left="1.299212598425197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79998168889431442"/>
  </sheetPr>
  <dimension ref="A1:V204"/>
  <sheetViews>
    <sheetView view="pageBreakPreview" zoomScaleNormal="70" zoomScaleSheetLayoutView="100" workbookViewId="0">
      <pane ySplit="4" topLeftCell="A153" activePane="bottomLeft" state="frozen"/>
      <selection pane="bottomLeft" activeCell="G87" sqref="G87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2. PO STANKOVCI</v>
      </c>
      <c r="E2" s="162" t="str">
        <f t="shared" ref="E2:H2" ca="1" si="0">INDIRECT(ADDRESS(ROW(),COLUMN()+2+broj_sheet))</f>
        <v>PO DUGOPOLJE</v>
      </c>
      <c r="F2" s="162" t="str">
        <f t="shared" ca="1" si="0"/>
        <v>PO STANKOVCI</v>
      </c>
      <c r="G2" s="162" t="str">
        <f t="shared" ca="1" si="0"/>
        <v>PO OGULIN</v>
      </c>
      <c r="H2" s="162" t="str">
        <f t="shared" ca="1" si="0"/>
        <v>PO RIJEKA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7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21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211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21101</v>
      </c>
      <c r="B8" s="32" t="s">
        <v>88</v>
      </c>
      <c r="C8" s="41"/>
      <c r="D8" s="41"/>
      <c r="E8" s="42" t="s">
        <v>7</v>
      </c>
      <c r="F8" s="43">
        <f t="shared" ref="F8:F51" ca="1" si="2">INDIRECT(ADDRESS(ROW(),COLUMN()+2+broj_sheet))</f>
        <v>1</v>
      </c>
      <c r="G8" s="44"/>
      <c r="H8" s="44">
        <f t="shared" ref="H8:H26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33" si="4">SUM(I8:U8)*G8</f>
        <v>0</v>
      </c>
    </row>
    <row r="9" spans="1:22" s="24" customFormat="1" ht="56.25" x14ac:dyDescent="0.2">
      <c r="A9" s="65">
        <f t="shared" ca="1" si="1"/>
        <v>21102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21103</v>
      </c>
      <c r="B10" s="32" t="s">
        <v>58</v>
      </c>
      <c r="C10" s="41"/>
      <c r="D10" s="41"/>
      <c r="E10" s="42" t="s">
        <v>7</v>
      </c>
      <c r="F10" s="43">
        <f t="shared" ca="1" si="2"/>
        <v>7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21104</v>
      </c>
      <c r="B11" s="32" t="s">
        <v>89</v>
      </c>
      <c r="C11" s="41"/>
      <c r="D11" s="41"/>
      <c r="E11" s="42" t="s">
        <v>7</v>
      </c>
      <c r="F11" s="43">
        <f t="shared" ca="1" si="2"/>
        <v>6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21105</v>
      </c>
      <c r="B12" s="32" t="s">
        <v>90</v>
      </c>
      <c r="C12" s="41"/>
      <c r="D12" s="41"/>
      <c r="E12" s="42" t="s">
        <v>7</v>
      </c>
      <c r="F12" s="43">
        <f t="shared" ca="1" si="2"/>
        <v>6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21106</v>
      </c>
      <c r="B13" s="32" t="s">
        <v>91</v>
      </c>
      <c r="C13" s="41"/>
      <c r="D13" s="41"/>
      <c r="E13" s="42" t="s">
        <v>7</v>
      </c>
      <c r="F13" s="43">
        <f t="shared" ca="1" si="2"/>
        <v>6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24" customFormat="1" ht="292.5" x14ac:dyDescent="0.2">
      <c r="A14" s="65">
        <f t="shared" ca="1" si="1"/>
        <v>21107</v>
      </c>
      <c r="B14" s="32" t="s">
        <v>92</v>
      </c>
      <c r="C14" s="41"/>
      <c r="D14" s="41"/>
      <c r="E14" s="42" t="s">
        <v>7</v>
      </c>
      <c r="F14" s="43">
        <f t="shared" ca="1" si="2"/>
        <v>1</v>
      </c>
      <c r="G14" s="44"/>
      <c r="H14" s="44">
        <f t="shared" ca="1" si="3"/>
        <v>0</v>
      </c>
      <c r="I14" s="49">
        <v>0</v>
      </c>
      <c r="J14" s="45">
        <v>1</v>
      </c>
      <c r="K14" s="45">
        <v>0</v>
      </c>
      <c r="L14" s="45">
        <v>0</v>
      </c>
      <c r="M14" s="45">
        <v>1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72">
        <f t="shared" si="4"/>
        <v>0</v>
      </c>
    </row>
    <row r="15" spans="1:22" s="24" customFormat="1" ht="168.75" x14ac:dyDescent="0.2">
      <c r="A15" s="65">
        <f t="shared" ca="1" si="1"/>
        <v>21108</v>
      </c>
      <c r="B15" s="32" t="s">
        <v>93</v>
      </c>
      <c r="C15" s="41"/>
      <c r="D15" s="41"/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91">
        <v>0</v>
      </c>
      <c r="J15" s="70">
        <v>1</v>
      </c>
      <c r="K15" s="70">
        <v>0</v>
      </c>
      <c r="L15" s="70">
        <v>0</v>
      </c>
      <c r="M15" s="70">
        <v>3</v>
      </c>
      <c r="N15" s="70">
        <v>0</v>
      </c>
      <c r="O15" s="70">
        <v>1</v>
      </c>
      <c r="P15" s="70">
        <v>0</v>
      </c>
      <c r="Q15" s="70">
        <v>1</v>
      </c>
      <c r="R15" s="70">
        <v>1</v>
      </c>
      <c r="S15" s="70">
        <v>1</v>
      </c>
      <c r="T15" s="70">
        <v>0</v>
      </c>
      <c r="U15" s="70">
        <v>0</v>
      </c>
      <c r="V15" s="72">
        <f t="shared" si="4"/>
        <v>0</v>
      </c>
    </row>
    <row r="16" spans="1:22" s="24" customFormat="1" ht="225" x14ac:dyDescent="0.2">
      <c r="A16" s="65">
        <f t="shared" ca="1" si="1"/>
        <v>21109</v>
      </c>
      <c r="B16" s="32" t="s">
        <v>95</v>
      </c>
      <c r="C16" s="41"/>
      <c r="D16" s="41" t="s">
        <v>19</v>
      </c>
      <c r="E16" s="42" t="s">
        <v>7</v>
      </c>
      <c r="F16" s="43">
        <f t="shared" ca="1" si="2"/>
        <v>1</v>
      </c>
      <c r="G16" s="44"/>
      <c r="H16" s="44">
        <f t="shared" ca="1" si="3"/>
        <v>0</v>
      </c>
      <c r="I16" s="49">
        <v>1</v>
      </c>
      <c r="J16" s="45">
        <v>1</v>
      </c>
      <c r="K16" s="45">
        <v>1</v>
      </c>
      <c r="L16" s="45">
        <v>1</v>
      </c>
      <c r="M16" s="45">
        <v>2</v>
      </c>
      <c r="N16" s="45">
        <v>1</v>
      </c>
      <c r="O16" s="45">
        <v>1</v>
      </c>
      <c r="P16" s="45">
        <v>1</v>
      </c>
      <c r="Q16" s="45">
        <v>1</v>
      </c>
      <c r="R16" s="45">
        <v>1</v>
      </c>
      <c r="S16" s="45">
        <v>1</v>
      </c>
      <c r="T16" s="45">
        <v>0</v>
      </c>
      <c r="U16" s="45">
        <v>0</v>
      </c>
      <c r="V16" s="72">
        <f t="shared" si="4"/>
        <v>0</v>
      </c>
    </row>
    <row r="17" spans="1:22" s="24" customFormat="1" ht="56.25" x14ac:dyDescent="0.2">
      <c r="A17" s="65">
        <f t="shared" ca="1" si="1"/>
        <v>21110</v>
      </c>
      <c r="B17" s="32" t="s">
        <v>73</v>
      </c>
      <c r="C17" s="46" t="s">
        <v>23</v>
      </c>
      <c r="D17" s="46" t="s">
        <v>23</v>
      </c>
      <c r="E17" s="42" t="s">
        <v>7</v>
      </c>
      <c r="F17" s="43">
        <f t="shared" ca="1" si="2"/>
        <v>1</v>
      </c>
      <c r="G17" s="44"/>
      <c r="H17" s="44">
        <f t="shared" ca="1" si="3"/>
        <v>0</v>
      </c>
      <c r="I17" s="49">
        <v>1</v>
      </c>
      <c r="J17" s="45">
        <v>1</v>
      </c>
      <c r="K17" s="45">
        <v>0</v>
      </c>
      <c r="L17" s="45">
        <v>0</v>
      </c>
      <c r="M17" s="45">
        <v>2</v>
      </c>
      <c r="N17" s="45">
        <v>0</v>
      </c>
      <c r="O17" s="45">
        <v>0</v>
      </c>
      <c r="P17" s="45">
        <v>1</v>
      </c>
      <c r="Q17" s="45">
        <v>0</v>
      </c>
      <c r="R17" s="45">
        <v>1</v>
      </c>
      <c r="S17" s="45">
        <v>0</v>
      </c>
      <c r="T17" s="45">
        <v>0</v>
      </c>
      <c r="U17" s="45">
        <v>0</v>
      </c>
      <c r="V17" s="72">
        <f t="shared" si="4"/>
        <v>0</v>
      </c>
    </row>
    <row r="18" spans="1:22" s="24" customFormat="1" ht="45" x14ac:dyDescent="0.2">
      <c r="A18" s="65">
        <f t="shared" ca="1" si="1"/>
        <v>21111</v>
      </c>
      <c r="B18" s="32" t="s">
        <v>168</v>
      </c>
      <c r="C18" s="46" t="s">
        <v>23</v>
      </c>
      <c r="D18" s="46" t="s">
        <v>23</v>
      </c>
      <c r="E18" s="42" t="s">
        <v>7</v>
      </c>
      <c r="F18" s="43">
        <f t="shared" ca="1" si="2"/>
        <v>6</v>
      </c>
      <c r="G18" s="44"/>
      <c r="H18" s="44">
        <f t="shared" ca="1" si="3"/>
        <v>0</v>
      </c>
      <c r="I18" s="49">
        <v>6</v>
      </c>
      <c r="J18" s="45">
        <v>6</v>
      </c>
      <c r="K18" s="45">
        <v>0</v>
      </c>
      <c r="L18" s="45">
        <v>0</v>
      </c>
      <c r="M18" s="45">
        <v>8</v>
      </c>
      <c r="N18" s="45"/>
      <c r="O18" s="45">
        <v>0</v>
      </c>
      <c r="P18" s="45">
        <v>4</v>
      </c>
      <c r="Q18" s="45">
        <v>0</v>
      </c>
      <c r="R18" s="45">
        <v>0</v>
      </c>
      <c r="S18" s="45">
        <v>0</v>
      </c>
      <c r="T18" s="45"/>
      <c r="U18" s="45">
        <v>0</v>
      </c>
      <c r="V18" s="72">
        <f t="shared" si="4"/>
        <v>0</v>
      </c>
    </row>
    <row r="19" spans="1:22" s="24" customFormat="1" ht="22.5" x14ac:dyDescent="0.2">
      <c r="A19" s="65">
        <f t="shared" ca="1" si="1"/>
        <v>21112</v>
      </c>
      <c r="B19" s="32" t="s">
        <v>72</v>
      </c>
      <c r="C19" s="46" t="s">
        <v>23</v>
      </c>
      <c r="D19" s="46" t="s">
        <v>23</v>
      </c>
      <c r="E19" s="42" t="s">
        <v>7</v>
      </c>
      <c r="F19" s="43">
        <f t="shared" ca="1" si="2"/>
        <v>2</v>
      </c>
      <c r="G19" s="44"/>
      <c r="H19" s="44">
        <f t="shared" ca="1" si="3"/>
        <v>0</v>
      </c>
      <c r="I19" s="49">
        <v>2</v>
      </c>
      <c r="J19" s="45">
        <v>2</v>
      </c>
      <c r="K19" s="45">
        <v>2</v>
      </c>
      <c r="L19" s="45">
        <v>2</v>
      </c>
      <c r="M19" s="45">
        <v>4</v>
      </c>
      <c r="N19" s="45">
        <v>2</v>
      </c>
      <c r="O19" s="45">
        <v>2</v>
      </c>
      <c r="P19" s="45">
        <v>2</v>
      </c>
      <c r="Q19" s="45">
        <v>2</v>
      </c>
      <c r="R19" s="45">
        <v>2</v>
      </c>
      <c r="S19" s="45">
        <v>2</v>
      </c>
      <c r="T19" s="45">
        <v>0</v>
      </c>
      <c r="U19" s="45">
        <v>0</v>
      </c>
      <c r="V19" s="72">
        <f t="shared" si="4"/>
        <v>0</v>
      </c>
    </row>
    <row r="20" spans="1:22" s="24" customFormat="1" ht="33.75" x14ac:dyDescent="0.2">
      <c r="A20" s="65">
        <f t="shared" ca="1" si="1"/>
        <v>21113</v>
      </c>
      <c r="B20" s="32" t="s">
        <v>129</v>
      </c>
      <c r="C20" s="46" t="s">
        <v>23</v>
      </c>
      <c r="D20" s="46" t="s">
        <v>23</v>
      </c>
      <c r="E20" s="42" t="s">
        <v>7</v>
      </c>
      <c r="F20" s="43">
        <f t="shared" ca="1" si="2"/>
        <v>1</v>
      </c>
      <c r="G20" s="44"/>
      <c r="H20" s="44">
        <f t="shared" ca="1" si="3"/>
        <v>0</v>
      </c>
      <c r="I20" s="49">
        <v>1</v>
      </c>
      <c r="J20" s="45">
        <v>1</v>
      </c>
      <c r="K20" s="45">
        <v>1</v>
      </c>
      <c r="L20" s="45">
        <v>1</v>
      </c>
      <c r="M20" s="45">
        <v>2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0</v>
      </c>
      <c r="U20" s="45">
        <v>1</v>
      </c>
      <c r="V20" s="72">
        <f t="shared" si="4"/>
        <v>0</v>
      </c>
    </row>
    <row r="21" spans="1:22" s="24" customFormat="1" ht="33.75" x14ac:dyDescent="0.2">
      <c r="A21" s="65">
        <f t="shared" ca="1" si="1"/>
        <v>21114</v>
      </c>
      <c r="B21" s="32" t="s">
        <v>164</v>
      </c>
      <c r="C21" s="46" t="s">
        <v>23</v>
      </c>
      <c r="D21" s="46" t="s">
        <v>23</v>
      </c>
      <c r="E21" s="42" t="s">
        <v>7</v>
      </c>
      <c r="F21" s="43">
        <f t="shared" ca="1" si="2"/>
        <v>16</v>
      </c>
      <c r="G21" s="44"/>
      <c r="H21" s="44">
        <f t="shared" ca="1" si="3"/>
        <v>0</v>
      </c>
      <c r="I21" s="49">
        <v>24</v>
      </c>
      <c r="J21" s="45">
        <v>16</v>
      </c>
      <c r="K21" s="45">
        <v>20</v>
      </c>
      <c r="L21" s="45">
        <v>24</v>
      </c>
      <c r="M21" s="45">
        <v>48</v>
      </c>
      <c r="N21" s="45">
        <v>24</v>
      </c>
      <c r="O21" s="45">
        <v>24</v>
      </c>
      <c r="P21" s="45">
        <v>24</v>
      </c>
      <c r="Q21" s="45">
        <v>24</v>
      </c>
      <c r="R21" s="45">
        <v>24</v>
      </c>
      <c r="S21" s="45">
        <v>24</v>
      </c>
      <c r="T21" s="45">
        <v>0</v>
      </c>
      <c r="U21" s="45">
        <v>24</v>
      </c>
      <c r="V21" s="72">
        <f t="shared" si="4"/>
        <v>0</v>
      </c>
    </row>
    <row r="22" spans="1:22" s="89" customFormat="1" ht="202.5" x14ac:dyDescent="0.2">
      <c r="A22" s="65">
        <f t="shared" ca="1" si="1"/>
        <v>21115</v>
      </c>
      <c r="B22" s="32" t="s">
        <v>136</v>
      </c>
      <c r="C22" s="46"/>
      <c r="D22" s="46"/>
      <c r="E22" s="42" t="s">
        <v>7</v>
      </c>
      <c r="F22" s="43">
        <f t="shared" ca="1" si="2"/>
        <v>1</v>
      </c>
      <c r="G22" s="44"/>
      <c r="H22" s="44">
        <f t="shared" ca="1" si="3"/>
        <v>0</v>
      </c>
      <c r="I22" s="91">
        <v>1</v>
      </c>
      <c r="J22" s="68">
        <v>1</v>
      </c>
      <c r="K22" s="68">
        <v>0</v>
      </c>
      <c r="L22" s="68">
        <v>0</v>
      </c>
      <c r="M22" s="68">
        <v>2</v>
      </c>
      <c r="N22" s="68">
        <v>0</v>
      </c>
      <c r="O22" s="68">
        <v>0</v>
      </c>
      <c r="P22" s="68">
        <v>1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72">
        <f t="shared" si="4"/>
        <v>0</v>
      </c>
    </row>
    <row r="23" spans="1:22" s="24" customFormat="1" ht="146.25" x14ac:dyDescent="0.2">
      <c r="A23" s="65">
        <f t="shared" ca="1" si="1"/>
        <v>21116</v>
      </c>
      <c r="B23" s="62" t="s">
        <v>138</v>
      </c>
      <c r="C23" s="41"/>
      <c r="D23" s="41"/>
      <c r="E23" s="42" t="s">
        <v>7</v>
      </c>
      <c r="F23" s="43">
        <f t="shared" ca="1" si="2"/>
        <v>1</v>
      </c>
      <c r="G23" s="44"/>
      <c r="H23" s="44">
        <f t="shared" ca="1" si="3"/>
        <v>0</v>
      </c>
      <c r="I23" s="49">
        <v>1</v>
      </c>
      <c r="J23" s="45">
        <v>1</v>
      </c>
      <c r="K23" s="45">
        <v>0</v>
      </c>
      <c r="L23" s="45">
        <v>0</v>
      </c>
      <c r="M23" s="45">
        <v>1</v>
      </c>
      <c r="N23" s="45">
        <v>0</v>
      </c>
      <c r="O23" s="45">
        <v>0</v>
      </c>
      <c r="P23" s="45">
        <v>1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72">
        <f t="shared" si="4"/>
        <v>0</v>
      </c>
    </row>
    <row r="24" spans="1:22" s="24" customFormat="1" ht="135" x14ac:dyDescent="0.2">
      <c r="A24" s="65">
        <f t="shared" ca="1" si="1"/>
        <v>21117</v>
      </c>
      <c r="B24" s="62" t="s">
        <v>148</v>
      </c>
      <c r="C24" s="41"/>
      <c r="D24" s="41"/>
      <c r="E24" s="42" t="s">
        <v>7</v>
      </c>
      <c r="F24" s="43">
        <f t="shared" ca="1" si="2"/>
        <v>1</v>
      </c>
      <c r="G24" s="44"/>
      <c r="H24" s="44">
        <f t="shared" ca="1" si="3"/>
        <v>0</v>
      </c>
      <c r="I24" s="49">
        <v>1</v>
      </c>
      <c r="J24" s="45">
        <v>1</v>
      </c>
      <c r="K24" s="45">
        <v>0</v>
      </c>
      <c r="L24" s="45">
        <v>0</v>
      </c>
      <c r="M24" s="45">
        <v>3</v>
      </c>
      <c r="N24" s="45">
        <v>0</v>
      </c>
      <c r="O24" s="45">
        <v>0</v>
      </c>
      <c r="P24" s="45">
        <v>1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72">
        <f t="shared" si="4"/>
        <v>0</v>
      </c>
    </row>
    <row r="25" spans="1:22" s="24" customFormat="1" ht="101.25" x14ac:dyDescent="0.2">
      <c r="A25" s="65">
        <f t="shared" ca="1" si="1"/>
        <v>21118</v>
      </c>
      <c r="B25" s="62" t="s">
        <v>140</v>
      </c>
      <c r="C25" s="41"/>
      <c r="D25" s="41"/>
      <c r="E25" s="42" t="s">
        <v>7</v>
      </c>
      <c r="F25" s="43">
        <f t="shared" ca="1" si="2"/>
        <v>2</v>
      </c>
      <c r="G25" s="44"/>
      <c r="H25" s="44">
        <f t="shared" ca="1" si="3"/>
        <v>0</v>
      </c>
      <c r="I25" s="49">
        <v>2</v>
      </c>
      <c r="J25" s="45">
        <v>2</v>
      </c>
      <c r="K25" s="45">
        <v>0</v>
      </c>
      <c r="L25" s="45">
        <v>0</v>
      </c>
      <c r="M25" s="45">
        <v>4</v>
      </c>
      <c r="N25" s="45">
        <v>0</v>
      </c>
      <c r="O25" s="45">
        <v>0</v>
      </c>
      <c r="P25" s="45">
        <v>2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72">
        <f t="shared" si="4"/>
        <v>0</v>
      </c>
    </row>
    <row r="26" spans="1:22" s="24" customFormat="1" ht="135" x14ac:dyDescent="0.2">
      <c r="A26" s="65">
        <f t="shared" ca="1" si="1"/>
        <v>21119</v>
      </c>
      <c r="B26" s="32" t="s">
        <v>137</v>
      </c>
      <c r="C26" s="41"/>
      <c r="D26" s="41"/>
      <c r="E26" s="42" t="s">
        <v>7</v>
      </c>
      <c r="F26" s="43">
        <f t="shared" ca="1" si="2"/>
        <v>1</v>
      </c>
      <c r="G26" s="44"/>
      <c r="H26" s="44">
        <f t="shared" ca="1" si="3"/>
        <v>0</v>
      </c>
      <c r="I26" s="49">
        <v>1</v>
      </c>
      <c r="J26" s="45">
        <v>1</v>
      </c>
      <c r="K26" s="45">
        <v>1</v>
      </c>
      <c r="L26" s="45">
        <v>1</v>
      </c>
      <c r="M26" s="45">
        <v>1</v>
      </c>
      <c r="N26" s="45">
        <v>1</v>
      </c>
      <c r="O26" s="45">
        <v>1</v>
      </c>
      <c r="P26" s="45">
        <v>1</v>
      </c>
      <c r="Q26" s="45">
        <v>1</v>
      </c>
      <c r="R26" s="45">
        <v>1</v>
      </c>
      <c r="S26" s="45">
        <v>1</v>
      </c>
      <c r="T26" s="45">
        <v>0</v>
      </c>
      <c r="U26" s="45">
        <v>0</v>
      </c>
      <c r="V26" s="72">
        <f t="shared" si="4"/>
        <v>0</v>
      </c>
    </row>
    <row r="27" spans="1:22" s="24" customFormat="1" ht="33.75" x14ac:dyDescent="0.2">
      <c r="A27" s="66">
        <f t="shared" ca="1" si="1"/>
        <v>21120</v>
      </c>
      <c r="B27" s="32" t="s">
        <v>33</v>
      </c>
      <c r="C27" s="135"/>
      <c r="D27" s="135"/>
      <c r="E27" s="42" t="s">
        <v>24</v>
      </c>
      <c r="F27" s="43">
        <f t="shared" ca="1" si="2"/>
        <v>1</v>
      </c>
      <c r="G27" s="47"/>
      <c r="H27" s="47">
        <f ca="1">G27*F27</f>
        <v>0</v>
      </c>
      <c r="I27" s="49">
        <v>1</v>
      </c>
      <c r="J27" s="49">
        <v>1</v>
      </c>
      <c r="K27" s="49">
        <v>1</v>
      </c>
      <c r="L27" s="49">
        <v>1</v>
      </c>
      <c r="M27" s="45">
        <v>2</v>
      </c>
      <c r="N27" s="49">
        <v>1</v>
      </c>
      <c r="O27" s="45">
        <v>1</v>
      </c>
      <c r="P27" s="49">
        <v>1</v>
      </c>
      <c r="Q27" s="45">
        <v>1</v>
      </c>
      <c r="R27" s="49">
        <v>1</v>
      </c>
      <c r="S27" s="49">
        <v>1</v>
      </c>
      <c r="T27" s="45">
        <v>0</v>
      </c>
      <c r="U27" s="45">
        <v>1</v>
      </c>
      <c r="V27" s="72">
        <f t="shared" si="4"/>
        <v>0</v>
      </c>
    </row>
    <row r="28" spans="1:22" s="24" customFormat="1" x14ac:dyDescent="0.2">
      <c r="A28" s="93">
        <f ca="1">A27</f>
        <v>21120</v>
      </c>
      <c r="B28" s="32" t="s">
        <v>50</v>
      </c>
      <c r="C28" s="136"/>
      <c r="D28" s="136"/>
      <c r="E28" s="42" t="s">
        <v>7</v>
      </c>
      <c r="F28" s="43">
        <f t="shared" ca="1" si="2"/>
        <v>1</v>
      </c>
      <c r="G28" s="50"/>
      <c r="H28" s="50"/>
      <c r="I28" s="49">
        <v>1</v>
      </c>
      <c r="J28" s="49">
        <v>1</v>
      </c>
      <c r="K28" s="49">
        <v>1</v>
      </c>
      <c r="L28" s="49">
        <v>1</v>
      </c>
      <c r="M28" s="45">
        <v>1</v>
      </c>
      <c r="N28" s="49">
        <v>1</v>
      </c>
      <c r="O28" s="45">
        <v>1</v>
      </c>
      <c r="P28" s="49">
        <v>1</v>
      </c>
      <c r="Q28" s="45">
        <v>1</v>
      </c>
      <c r="R28" s="49">
        <v>1</v>
      </c>
      <c r="S28" s="49">
        <v>1</v>
      </c>
      <c r="T28" s="45">
        <v>0</v>
      </c>
      <c r="U28" s="45">
        <v>1</v>
      </c>
      <c r="V28" s="72">
        <f t="shared" si="4"/>
        <v>0</v>
      </c>
    </row>
    <row r="29" spans="1:22" s="24" customFormat="1" x14ac:dyDescent="0.2">
      <c r="A29" s="93">
        <f t="shared" ref="A29:A41" ca="1" si="5">A28</f>
        <v>21120</v>
      </c>
      <c r="B29" s="32" t="s">
        <v>30</v>
      </c>
      <c r="C29" s="136"/>
      <c r="D29" s="136"/>
      <c r="E29" s="42" t="s">
        <v>7</v>
      </c>
      <c r="F29" s="43">
        <f t="shared" ca="1" si="2"/>
        <v>1</v>
      </c>
      <c r="G29" s="50"/>
      <c r="H29" s="50"/>
      <c r="I29" s="49">
        <v>1</v>
      </c>
      <c r="J29" s="49">
        <v>1</v>
      </c>
      <c r="K29" s="49">
        <v>1</v>
      </c>
      <c r="L29" s="49">
        <v>1</v>
      </c>
      <c r="M29" s="45">
        <v>1</v>
      </c>
      <c r="N29" s="49">
        <v>1</v>
      </c>
      <c r="O29" s="45">
        <v>1</v>
      </c>
      <c r="P29" s="49">
        <v>1</v>
      </c>
      <c r="Q29" s="45">
        <v>1</v>
      </c>
      <c r="R29" s="49">
        <v>1</v>
      </c>
      <c r="S29" s="49">
        <v>1</v>
      </c>
      <c r="T29" s="45">
        <v>0</v>
      </c>
      <c r="U29" s="45">
        <v>1</v>
      </c>
      <c r="V29" s="72">
        <f t="shared" si="4"/>
        <v>0</v>
      </c>
    </row>
    <row r="30" spans="1:22" s="24" customFormat="1" x14ac:dyDescent="0.2">
      <c r="A30" s="93">
        <f t="shared" ca="1" si="5"/>
        <v>21120</v>
      </c>
      <c r="B30" s="32" t="s">
        <v>28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>
        <v>0</v>
      </c>
      <c r="U30" s="45">
        <v>1</v>
      </c>
      <c r="V30" s="72">
        <f t="shared" si="4"/>
        <v>0</v>
      </c>
    </row>
    <row r="31" spans="1:22" s="24" customFormat="1" x14ac:dyDescent="0.2">
      <c r="A31" s="93">
        <f t="shared" ca="1" si="5"/>
        <v>21120</v>
      </c>
      <c r="B31" s="32" t="s">
        <v>59</v>
      </c>
      <c r="C31" s="136"/>
      <c r="D31" s="136"/>
      <c r="E31" s="42" t="s">
        <v>7</v>
      </c>
      <c r="F31" s="43">
        <f t="shared" ca="1" si="2"/>
        <v>2</v>
      </c>
      <c r="G31" s="50"/>
      <c r="H31" s="50"/>
      <c r="I31" s="49">
        <v>2</v>
      </c>
      <c r="J31" s="49">
        <v>2</v>
      </c>
      <c r="K31" s="49">
        <v>2</v>
      </c>
      <c r="L31" s="49">
        <v>2</v>
      </c>
      <c r="M31" s="45">
        <v>0</v>
      </c>
      <c r="N31" s="49">
        <v>2</v>
      </c>
      <c r="O31" s="45">
        <v>0</v>
      </c>
      <c r="P31" s="49">
        <v>2</v>
      </c>
      <c r="Q31" s="45">
        <v>0</v>
      </c>
      <c r="R31" s="49">
        <v>2</v>
      </c>
      <c r="S31" s="49">
        <v>2</v>
      </c>
      <c r="T31" s="45">
        <v>0</v>
      </c>
      <c r="U31" s="45">
        <v>0</v>
      </c>
      <c r="V31" s="72">
        <f t="shared" si="4"/>
        <v>0</v>
      </c>
    </row>
    <row r="32" spans="1:22" s="24" customFormat="1" x14ac:dyDescent="0.2">
      <c r="A32" s="93">
        <f t="shared" ca="1" si="5"/>
        <v>21120</v>
      </c>
      <c r="B32" s="32" t="s">
        <v>25</v>
      </c>
      <c r="C32" s="136"/>
      <c r="D32" s="136"/>
      <c r="E32" s="139" t="s">
        <v>23</v>
      </c>
      <c r="F32" s="139" t="s">
        <v>23</v>
      </c>
      <c r="G32" s="50"/>
      <c r="H32" s="50"/>
      <c r="I32" s="49"/>
      <c r="J32" s="49"/>
      <c r="K32" s="49"/>
      <c r="L32" s="49"/>
      <c r="M32" s="45"/>
      <c r="N32" s="49"/>
      <c r="O32" s="45"/>
      <c r="P32" s="49"/>
      <c r="Q32" s="45"/>
      <c r="R32" s="49"/>
      <c r="S32" s="49"/>
      <c r="T32" s="45"/>
      <c r="U32" s="45"/>
      <c r="V32" s="72">
        <f t="shared" si="4"/>
        <v>0</v>
      </c>
    </row>
    <row r="33" spans="1:22" s="24" customFormat="1" x14ac:dyDescent="0.2">
      <c r="A33" s="93">
        <f t="shared" ca="1" si="5"/>
        <v>21120</v>
      </c>
      <c r="B33" s="32" t="s">
        <v>29</v>
      </c>
      <c r="C33" s="136"/>
      <c r="D33" s="136"/>
      <c r="E33" s="42" t="s">
        <v>7</v>
      </c>
      <c r="F33" s="43">
        <f t="shared" ca="1" si="2"/>
        <v>1</v>
      </c>
      <c r="G33" s="50"/>
      <c r="H33" s="50"/>
      <c r="I33" s="49">
        <v>1</v>
      </c>
      <c r="J33" s="49">
        <v>1</v>
      </c>
      <c r="K33" s="49">
        <v>1</v>
      </c>
      <c r="L33" s="49">
        <v>1</v>
      </c>
      <c r="M33" s="45">
        <v>1</v>
      </c>
      <c r="N33" s="49">
        <v>1</v>
      </c>
      <c r="O33" s="45">
        <v>1</v>
      </c>
      <c r="P33" s="49">
        <v>1</v>
      </c>
      <c r="Q33" s="45">
        <v>1</v>
      </c>
      <c r="R33" s="49">
        <v>1</v>
      </c>
      <c r="S33" s="49">
        <v>1</v>
      </c>
      <c r="T33" s="45">
        <v>0</v>
      </c>
      <c r="U33" s="45">
        <v>1</v>
      </c>
      <c r="V33" s="72">
        <f t="shared" si="4"/>
        <v>0</v>
      </c>
    </row>
    <row r="34" spans="1:22" s="24" customFormat="1" x14ac:dyDescent="0.2">
      <c r="A34" s="93">
        <f t="shared" ca="1" si="5"/>
        <v>21120</v>
      </c>
      <c r="B34" s="32" t="s">
        <v>158</v>
      </c>
      <c r="C34" s="136"/>
      <c r="D34" s="136"/>
      <c r="E34" s="42" t="s">
        <v>7</v>
      </c>
      <c r="F34" s="43">
        <f t="shared" ca="1" si="2"/>
        <v>7</v>
      </c>
      <c r="G34" s="50"/>
      <c r="H34" s="50"/>
      <c r="I34" s="49">
        <v>7</v>
      </c>
      <c r="J34" s="49">
        <v>7</v>
      </c>
      <c r="K34" s="49">
        <v>7</v>
      </c>
      <c r="L34" s="49">
        <v>7</v>
      </c>
      <c r="M34" s="45">
        <v>7</v>
      </c>
      <c r="N34" s="49">
        <v>7</v>
      </c>
      <c r="O34" s="45">
        <v>7</v>
      </c>
      <c r="P34" s="49">
        <v>7</v>
      </c>
      <c r="Q34" s="45">
        <v>7</v>
      </c>
      <c r="R34" s="49">
        <v>7</v>
      </c>
      <c r="S34" s="49">
        <v>7</v>
      </c>
      <c r="T34" s="45"/>
      <c r="U34" s="45">
        <v>7</v>
      </c>
      <c r="V34" s="72"/>
    </row>
    <row r="35" spans="1:22" s="24" customFormat="1" x14ac:dyDescent="0.2">
      <c r="A35" s="93">
        <f t="shared" ca="1" si="5"/>
        <v>21120</v>
      </c>
      <c r="B35" s="32" t="s">
        <v>27</v>
      </c>
      <c r="C35" s="136"/>
      <c r="D35" s="136"/>
      <c r="E35" s="42" t="s">
        <v>7</v>
      </c>
      <c r="F35" s="43">
        <f t="shared" ca="1" si="2"/>
        <v>6</v>
      </c>
      <c r="G35" s="50"/>
      <c r="H35" s="50"/>
      <c r="I35" s="49">
        <v>6</v>
      </c>
      <c r="J35" s="49">
        <v>6</v>
      </c>
      <c r="K35" s="49">
        <v>6</v>
      </c>
      <c r="L35" s="49">
        <v>6</v>
      </c>
      <c r="M35" s="45">
        <v>5</v>
      </c>
      <c r="N35" s="49">
        <v>6</v>
      </c>
      <c r="O35" s="45">
        <v>5</v>
      </c>
      <c r="P35" s="49">
        <v>6</v>
      </c>
      <c r="Q35" s="45">
        <v>5</v>
      </c>
      <c r="R35" s="49">
        <v>6</v>
      </c>
      <c r="S35" s="49">
        <v>6</v>
      </c>
      <c r="T35" s="45">
        <v>0</v>
      </c>
      <c r="U35" s="45">
        <v>5</v>
      </c>
      <c r="V35" s="72">
        <f t="shared" ref="V35:V52" si="6">SUM(I35:U35)*G35</f>
        <v>0</v>
      </c>
    </row>
    <row r="36" spans="1:22" s="24" customFormat="1" x14ac:dyDescent="0.2">
      <c r="A36" s="93">
        <f t="shared" ca="1" si="5"/>
        <v>21120</v>
      </c>
      <c r="B36" s="32" t="s">
        <v>31</v>
      </c>
      <c r="C36" s="136"/>
      <c r="D36" s="136"/>
      <c r="E36" s="42" t="s">
        <v>7</v>
      </c>
      <c r="F36" s="43">
        <f t="shared" ca="1" si="2"/>
        <v>1</v>
      </c>
      <c r="G36" s="50"/>
      <c r="H36" s="50"/>
      <c r="I36" s="49">
        <v>1</v>
      </c>
      <c r="J36" s="49">
        <v>1</v>
      </c>
      <c r="K36" s="49">
        <v>1</v>
      </c>
      <c r="L36" s="49">
        <v>1</v>
      </c>
      <c r="M36" s="45">
        <v>1</v>
      </c>
      <c r="N36" s="49">
        <v>1</v>
      </c>
      <c r="O36" s="45">
        <v>1</v>
      </c>
      <c r="P36" s="49">
        <v>1</v>
      </c>
      <c r="Q36" s="45">
        <v>1</v>
      </c>
      <c r="R36" s="49">
        <v>1</v>
      </c>
      <c r="S36" s="49">
        <v>1</v>
      </c>
      <c r="T36" s="45">
        <v>0</v>
      </c>
      <c r="U36" s="45">
        <v>1</v>
      </c>
      <c r="V36" s="72">
        <f t="shared" si="6"/>
        <v>0</v>
      </c>
    </row>
    <row r="37" spans="1:22" s="24" customFormat="1" x14ac:dyDescent="0.2">
      <c r="A37" s="93">
        <f t="shared" ca="1" si="5"/>
        <v>21120</v>
      </c>
      <c r="B37" s="32" t="s">
        <v>32</v>
      </c>
      <c r="C37" s="136"/>
      <c r="D37" s="136"/>
      <c r="E37" s="42" t="s">
        <v>7</v>
      </c>
      <c r="F37" s="43">
        <f t="shared" ca="1" si="2"/>
        <v>1</v>
      </c>
      <c r="G37" s="50"/>
      <c r="H37" s="50"/>
      <c r="I37" s="49">
        <v>1</v>
      </c>
      <c r="J37" s="49">
        <v>1</v>
      </c>
      <c r="K37" s="49">
        <v>1</v>
      </c>
      <c r="L37" s="49">
        <v>1</v>
      </c>
      <c r="M37" s="45">
        <v>1</v>
      </c>
      <c r="N37" s="49">
        <v>1</v>
      </c>
      <c r="O37" s="45">
        <v>1</v>
      </c>
      <c r="P37" s="49">
        <v>1</v>
      </c>
      <c r="Q37" s="45">
        <v>1</v>
      </c>
      <c r="R37" s="49">
        <v>1</v>
      </c>
      <c r="S37" s="49">
        <v>1</v>
      </c>
      <c r="T37" s="45">
        <v>0</v>
      </c>
      <c r="U37" s="45">
        <v>1</v>
      </c>
      <c r="V37" s="72">
        <f t="shared" si="6"/>
        <v>0</v>
      </c>
    </row>
    <row r="38" spans="1:22" s="24" customFormat="1" ht="22.5" x14ac:dyDescent="0.2">
      <c r="A38" s="93">
        <f t="shared" ca="1" si="5"/>
        <v>21120</v>
      </c>
      <c r="B38" s="32" t="s">
        <v>51</v>
      </c>
      <c r="C38" s="136"/>
      <c r="D38" s="136"/>
      <c r="E38" s="42" t="s">
        <v>7</v>
      </c>
      <c r="F38" s="43">
        <f t="shared" ca="1" si="2"/>
        <v>1</v>
      </c>
      <c r="G38" s="50"/>
      <c r="H38" s="50"/>
      <c r="I38" s="49">
        <v>1</v>
      </c>
      <c r="J38" s="49">
        <v>1</v>
      </c>
      <c r="K38" s="49">
        <v>1</v>
      </c>
      <c r="L38" s="49">
        <v>1</v>
      </c>
      <c r="M38" s="45">
        <v>1</v>
      </c>
      <c r="N38" s="49">
        <v>1</v>
      </c>
      <c r="O38" s="45">
        <v>1</v>
      </c>
      <c r="P38" s="49">
        <v>1</v>
      </c>
      <c r="Q38" s="45">
        <v>1</v>
      </c>
      <c r="R38" s="49">
        <v>1</v>
      </c>
      <c r="S38" s="49">
        <v>1</v>
      </c>
      <c r="T38" s="45">
        <v>0</v>
      </c>
      <c r="U38" s="45">
        <v>1</v>
      </c>
      <c r="V38" s="72">
        <f t="shared" si="6"/>
        <v>0</v>
      </c>
    </row>
    <row r="39" spans="1:22" s="24" customFormat="1" ht="22.5" x14ac:dyDescent="0.2">
      <c r="A39" s="93">
        <f t="shared" ca="1" si="5"/>
        <v>21120</v>
      </c>
      <c r="B39" s="32" t="s">
        <v>53</v>
      </c>
      <c r="C39" s="136"/>
      <c r="D39" s="136"/>
      <c r="E39" s="42" t="s">
        <v>7</v>
      </c>
      <c r="F39" s="43">
        <f t="shared" ca="1" si="2"/>
        <v>1</v>
      </c>
      <c r="G39" s="50"/>
      <c r="H39" s="50"/>
      <c r="I39" s="49">
        <v>1</v>
      </c>
      <c r="J39" s="49">
        <v>1</v>
      </c>
      <c r="K39" s="49">
        <v>1</v>
      </c>
      <c r="L39" s="49">
        <v>1</v>
      </c>
      <c r="M39" s="45">
        <v>1</v>
      </c>
      <c r="N39" s="49">
        <v>1</v>
      </c>
      <c r="O39" s="45">
        <v>1</v>
      </c>
      <c r="P39" s="49">
        <v>1</v>
      </c>
      <c r="Q39" s="45">
        <v>1</v>
      </c>
      <c r="R39" s="49">
        <v>1</v>
      </c>
      <c r="S39" s="49">
        <v>1</v>
      </c>
      <c r="T39" s="45">
        <v>0</v>
      </c>
      <c r="U39" s="45">
        <v>1</v>
      </c>
      <c r="V39" s="72">
        <f t="shared" si="6"/>
        <v>0</v>
      </c>
    </row>
    <row r="40" spans="1:22" s="24" customFormat="1" ht="22.5" x14ac:dyDescent="0.2">
      <c r="A40" s="93">
        <f t="shared" ca="1" si="5"/>
        <v>21120</v>
      </c>
      <c r="B40" s="32" t="s">
        <v>54</v>
      </c>
      <c r="C40" s="136"/>
      <c r="D40" s="136"/>
      <c r="E40" s="42" t="s">
        <v>7</v>
      </c>
      <c r="F40" s="43">
        <f t="shared" ca="1" si="2"/>
        <v>1</v>
      </c>
      <c r="G40" s="50"/>
      <c r="H40" s="50"/>
      <c r="I40" s="49">
        <v>1</v>
      </c>
      <c r="J40" s="49">
        <v>1</v>
      </c>
      <c r="K40" s="49">
        <v>1</v>
      </c>
      <c r="L40" s="49">
        <v>1</v>
      </c>
      <c r="M40" s="45">
        <v>1</v>
      </c>
      <c r="N40" s="49">
        <v>1</v>
      </c>
      <c r="O40" s="45">
        <v>1</v>
      </c>
      <c r="P40" s="49">
        <v>1</v>
      </c>
      <c r="Q40" s="45">
        <v>1</v>
      </c>
      <c r="R40" s="49">
        <v>1</v>
      </c>
      <c r="S40" s="49">
        <v>1</v>
      </c>
      <c r="T40" s="45"/>
      <c r="U40" s="45">
        <v>1</v>
      </c>
      <c r="V40" s="72">
        <f t="shared" si="6"/>
        <v>0</v>
      </c>
    </row>
    <row r="41" spans="1:22" s="24" customFormat="1" x14ac:dyDescent="0.2">
      <c r="A41" s="93">
        <f t="shared" ca="1" si="5"/>
        <v>21120</v>
      </c>
      <c r="B41" s="32" t="s">
        <v>26</v>
      </c>
      <c r="C41" s="137"/>
      <c r="D41" s="137"/>
      <c r="E41" s="42" t="s">
        <v>9</v>
      </c>
      <c r="F41" s="43">
        <f t="shared" ca="1" si="2"/>
        <v>15</v>
      </c>
      <c r="G41" s="48"/>
      <c r="H41" s="48"/>
      <c r="I41" s="49">
        <v>15</v>
      </c>
      <c r="J41" s="49">
        <v>15</v>
      </c>
      <c r="K41" s="49">
        <v>15</v>
      </c>
      <c r="L41" s="49">
        <v>15</v>
      </c>
      <c r="M41" s="45">
        <v>15</v>
      </c>
      <c r="N41" s="49">
        <v>15</v>
      </c>
      <c r="O41" s="45">
        <v>15</v>
      </c>
      <c r="P41" s="49">
        <v>15</v>
      </c>
      <c r="Q41" s="45">
        <v>15</v>
      </c>
      <c r="R41" s="49">
        <v>15</v>
      </c>
      <c r="S41" s="49">
        <v>15</v>
      </c>
      <c r="T41" s="45">
        <v>0</v>
      </c>
      <c r="U41" s="45">
        <v>15</v>
      </c>
      <c r="V41" s="72">
        <f t="shared" si="6"/>
        <v>0</v>
      </c>
    </row>
    <row r="42" spans="1:22" s="24" customFormat="1" ht="22.5" x14ac:dyDescent="0.2">
      <c r="A42" s="66">
        <f t="shared" ref="A42" ca="1" si="7">IF(VALUE(broj_sheet)&lt;10,
IF(OFFSET(A42,-1,0)=".",broj_sheet*10+(COUNTIF(INDIRECT(ADDRESS(1,COLUMN())&amp;":"&amp;ADDRESS(ROW()-1,COLUMN())),"&lt;99"))+1,
IF(OR(LEN(OFFSET(A42,-1,0))=2,AND(LEN(OFFSET(A42,-1,0))=0,LEN(OFFSET(A42,-3,0))=5)),
IF(LEN(OFFSET(A42,-1,0))=2,(OFFSET(A42,-1,0))*10+1,IF(AND(LEN(OFFSET(A42,-1,0))=0,LEN(OFFSET(A42,-3,0))=5),INT(LEFT(OFFSET(A42,-3,0),3))+1,"greška x")),
IF(LEN(OFFSET(A42,-1,0))=3,(OFFSET(A42,-1,0))*100+1,
IF(LEN(OFFSET(A42,-1,0))=5,(OFFSET(A42,-1,0))+1,"greška1")))),
IF(VALUE(broj_sheet)&gt;=10,
IF(OFFSET(A42,-1,0)= ".",broj_sheet*10+(COUNTIF(INDIRECT(ADDRESS(1,COLUMN())&amp;":"&amp;ADDRESS(ROW()-1,COLUMN())),"&lt;999"))+1,
IF(OR(LEN(OFFSET(A42,-1,0))=3,AND(LEN(OFFSET(A42,-1,0))=0,LEN(OFFSET(A42,-3,0))=6)),
IF(LEN(OFFSET(A42,-1,0))=3,(OFFSET(A42,-1,0))*10+1,IF(AND(LEN(OFFSET(A42,-1,0))=0,LEN(OFFSET(A42,-3,0))=6),INT(LEFT(OFFSET(A42,-3,0),4))+1,"greška y")),
IF(LEN(OFFSET(A42,-1,0))=4,(OFFSET(A42,-1,0))*100+1,
IF(LEN(OFFSET(A42,-1,0))=6,(OFFSET(A42,-1,0))+1,"greška2")))),"greška3"))</f>
        <v>21121</v>
      </c>
      <c r="B42" s="32" t="s">
        <v>55</v>
      </c>
      <c r="C42" s="135"/>
      <c r="D42" s="135"/>
      <c r="E42" s="42" t="s">
        <v>24</v>
      </c>
      <c r="F42" s="43">
        <f t="shared" ca="1" si="2"/>
        <v>1</v>
      </c>
      <c r="G42" s="47"/>
      <c r="H42" s="47">
        <f ca="1">G42*F42</f>
        <v>0</v>
      </c>
      <c r="I42" s="49">
        <v>1</v>
      </c>
      <c r="J42" s="49">
        <v>1</v>
      </c>
      <c r="K42" s="49">
        <v>1</v>
      </c>
      <c r="L42" s="49">
        <v>1</v>
      </c>
      <c r="M42" s="45">
        <v>0</v>
      </c>
      <c r="N42" s="49">
        <v>1</v>
      </c>
      <c r="O42" s="45">
        <v>0</v>
      </c>
      <c r="P42" s="49">
        <v>1</v>
      </c>
      <c r="Q42" s="45">
        <v>0</v>
      </c>
      <c r="R42" s="49">
        <v>1</v>
      </c>
      <c r="S42" s="49">
        <v>1</v>
      </c>
      <c r="T42" s="45">
        <v>0</v>
      </c>
      <c r="U42" s="45">
        <v>0</v>
      </c>
      <c r="V42" s="72">
        <f t="shared" si="6"/>
        <v>0</v>
      </c>
    </row>
    <row r="43" spans="1:22" s="24" customFormat="1" x14ac:dyDescent="0.2">
      <c r="A43" s="93">
        <f ca="1">A42</f>
        <v>21121</v>
      </c>
      <c r="B43" s="32" t="s">
        <v>30</v>
      </c>
      <c r="C43" s="136"/>
      <c r="D43" s="136"/>
      <c r="E43" s="42" t="s">
        <v>7</v>
      </c>
      <c r="F43" s="43">
        <f t="shared" ca="1" si="2"/>
        <v>1</v>
      </c>
      <c r="G43" s="50"/>
      <c r="H43" s="50"/>
      <c r="I43" s="49">
        <v>1</v>
      </c>
      <c r="J43" s="49">
        <v>1</v>
      </c>
      <c r="K43" s="49">
        <v>1</v>
      </c>
      <c r="L43" s="49">
        <v>1</v>
      </c>
      <c r="M43" s="45">
        <v>0</v>
      </c>
      <c r="N43" s="49">
        <v>1</v>
      </c>
      <c r="O43" s="45">
        <v>0</v>
      </c>
      <c r="P43" s="49">
        <v>1</v>
      </c>
      <c r="Q43" s="45">
        <v>0</v>
      </c>
      <c r="R43" s="49">
        <v>1</v>
      </c>
      <c r="S43" s="49">
        <v>1</v>
      </c>
      <c r="T43" s="45">
        <v>0</v>
      </c>
      <c r="U43" s="45">
        <v>0</v>
      </c>
      <c r="V43" s="72">
        <f t="shared" si="6"/>
        <v>0</v>
      </c>
    </row>
    <row r="44" spans="1:22" s="24" customFormat="1" x14ac:dyDescent="0.2">
      <c r="A44" s="93">
        <f t="shared" ref="A44:A50" ca="1" si="8">A43</f>
        <v>21121</v>
      </c>
      <c r="B44" s="32" t="s">
        <v>158</v>
      </c>
      <c r="C44" s="136"/>
      <c r="D44" s="136"/>
      <c r="E44" s="42" t="s">
        <v>7</v>
      </c>
      <c r="F44" s="43">
        <f t="shared" ca="1" si="2"/>
        <v>7</v>
      </c>
      <c r="G44" s="50"/>
      <c r="H44" s="50"/>
      <c r="I44" s="49">
        <v>7</v>
      </c>
      <c r="J44" s="49">
        <v>7</v>
      </c>
      <c r="K44" s="49">
        <v>7</v>
      </c>
      <c r="L44" s="49">
        <v>7</v>
      </c>
      <c r="M44" s="45">
        <v>0</v>
      </c>
      <c r="N44" s="49">
        <v>7</v>
      </c>
      <c r="O44" s="45">
        <v>0</v>
      </c>
      <c r="P44" s="49">
        <v>7</v>
      </c>
      <c r="Q44" s="45">
        <v>0</v>
      </c>
      <c r="R44" s="49">
        <v>7</v>
      </c>
      <c r="S44" s="49">
        <v>7</v>
      </c>
      <c r="T44" s="45">
        <v>0</v>
      </c>
      <c r="U44" s="45">
        <v>0</v>
      </c>
      <c r="V44" s="72">
        <f t="shared" si="6"/>
        <v>0</v>
      </c>
    </row>
    <row r="45" spans="1:22" s="24" customFormat="1" x14ac:dyDescent="0.2">
      <c r="A45" s="93">
        <f t="shared" ca="1" si="8"/>
        <v>21121</v>
      </c>
      <c r="B45" s="32" t="s">
        <v>160</v>
      </c>
      <c r="C45" s="136"/>
      <c r="D45" s="136"/>
      <c r="E45" s="42" t="s">
        <v>7</v>
      </c>
      <c r="F45" s="43">
        <f t="shared" ca="1" si="2"/>
        <v>1</v>
      </c>
      <c r="G45" s="50"/>
      <c r="H45" s="50"/>
      <c r="I45" s="49">
        <v>1</v>
      </c>
      <c r="J45" s="49">
        <v>1</v>
      </c>
      <c r="K45" s="49">
        <v>1</v>
      </c>
      <c r="L45" s="49">
        <v>1</v>
      </c>
      <c r="M45" s="45">
        <v>0</v>
      </c>
      <c r="N45" s="49">
        <v>1</v>
      </c>
      <c r="O45" s="45">
        <v>0</v>
      </c>
      <c r="P45" s="49">
        <v>1</v>
      </c>
      <c r="Q45" s="45">
        <v>0</v>
      </c>
      <c r="R45" s="49">
        <v>1</v>
      </c>
      <c r="S45" s="49">
        <v>1</v>
      </c>
      <c r="T45" s="45">
        <v>0</v>
      </c>
      <c r="U45" s="45">
        <v>0</v>
      </c>
      <c r="V45" s="72">
        <f t="shared" si="6"/>
        <v>0</v>
      </c>
    </row>
    <row r="46" spans="1:22" s="24" customFormat="1" ht="22.5" x14ac:dyDescent="0.2">
      <c r="A46" s="93">
        <f t="shared" ca="1" si="8"/>
        <v>21121</v>
      </c>
      <c r="B46" s="32" t="s">
        <v>159</v>
      </c>
      <c r="C46" s="136"/>
      <c r="D46" s="136"/>
      <c r="E46" s="42" t="s">
        <v>7</v>
      </c>
      <c r="F46" s="43">
        <f t="shared" ca="1" si="2"/>
        <v>1</v>
      </c>
      <c r="G46" s="50"/>
      <c r="H46" s="50"/>
      <c r="I46" s="49">
        <v>1</v>
      </c>
      <c r="J46" s="49">
        <v>1</v>
      </c>
      <c r="K46" s="49">
        <v>1</v>
      </c>
      <c r="L46" s="49">
        <v>1</v>
      </c>
      <c r="M46" s="45">
        <v>0</v>
      </c>
      <c r="N46" s="49">
        <v>1</v>
      </c>
      <c r="O46" s="45">
        <v>0</v>
      </c>
      <c r="P46" s="49">
        <v>1</v>
      </c>
      <c r="Q46" s="45">
        <v>0</v>
      </c>
      <c r="R46" s="49">
        <v>1</v>
      </c>
      <c r="S46" s="49">
        <v>1</v>
      </c>
      <c r="T46" s="45">
        <v>0</v>
      </c>
      <c r="U46" s="45">
        <v>0</v>
      </c>
      <c r="V46" s="72">
        <f t="shared" si="6"/>
        <v>0</v>
      </c>
    </row>
    <row r="47" spans="1:22" s="24" customFormat="1" ht="22.5" x14ac:dyDescent="0.2">
      <c r="A47" s="93">
        <f t="shared" ca="1" si="8"/>
        <v>21121</v>
      </c>
      <c r="B47" s="32" t="s">
        <v>52</v>
      </c>
      <c r="C47" s="136"/>
      <c r="D47" s="136"/>
      <c r="E47" s="42" t="s">
        <v>7</v>
      </c>
      <c r="F47" s="43">
        <f t="shared" ca="1" si="2"/>
        <v>1</v>
      </c>
      <c r="G47" s="50"/>
      <c r="H47" s="50"/>
      <c r="I47" s="49">
        <v>1</v>
      </c>
      <c r="J47" s="49">
        <v>1</v>
      </c>
      <c r="K47" s="49">
        <v>1</v>
      </c>
      <c r="L47" s="49">
        <v>1</v>
      </c>
      <c r="M47" s="45">
        <v>0</v>
      </c>
      <c r="N47" s="49">
        <v>1</v>
      </c>
      <c r="O47" s="45">
        <v>0</v>
      </c>
      <c r="P47" s="49">
        <v>1</v>
      </c>
      <c r="Q47" s="45">
        <v>0</v>
      </c>
      <c r="R47" s="49">
        <v>1</v>
      </c>
      <c r="S47" s="49">
        <v>1</v>
      </c>
      <c r="T47" s="45">
        <v>0</v>
      </c>
      <c r="U47" s="45">
        <v>0</v>
      </c>
      <c r="V47" s="72">
        <f t="shared" si="6"/>
        <v>0</v>
      </c>
    </row>
    <row r="48" spans="1:22" s="24" customFormat="1" ht="22.5" x14ac:dyDescent="0.2">
      <c r="A48" s="93">
        <f t="shared" ca="1" si="8"/>
        <v>21121</v>
      </c>
      <c r="B48" s="32" t="s">
        <v>53</v>
      </c>
      <c r="C48" s="136"/>
      <c r="D48" s="136"/>
      <c r="E48" s="42" t="s">
        <v>7</v>
      </c>
      <c r="F48" s="43">
        <f t="shared" ca="1" si="2"/>
        <v>1</v>
      </c>
      <c r="G48" s="50"/>
      <c r="H48" s="50"/>
      <c r="I48" s="49">
        <v>1</v>
      </c>
      <c r="J48" s="49">
        <v>1</v>
      </c>
      <c r="K48" s="49">
        <v>1</v>
      </c>
      <c r="L48" s="49">
        <v>1</v>
      </c>
      <c r="M48" s="45">
        <v>0</v>
      </c>
      <c r="N48" s="49">
        <v>1</v>
      </c>
      <c r="O48" s="45">
        <v>0</v>
      </c>
      <c r="P48" s="49">
        <v>1</v>
      </c>
      <c r="Q48" s="45">
        <v>0</v>
      </c>
      <c r="R48" s="49">
        <v>1</v>
      </c>
      <c r="S48" s="49">
        <v>1</v>
      </c>
      <c r="T48" s="45">
        <v>0</v>
      </c>
      <c r="U48" s="45">
        <v>0</v>
      </c>
      <c r="V48" s="72">
        <f t="shared" si="6"/>
        <v>0</v>
      </c>
    </row>
    <row r="49" spans="1:22" s="24" customFormat="1" ht="22.5" x14ac:dyDescent="0.2">
      <c r="A49" s="93">
        <f t="shared" ca="1" si="8"/>
        <v>21121</v>
      </c>
      <c r="B49" s="32" t="s">
        <v>54</v>
      </c>
      <c r="C49" s="136"/>
      <c r="D49" s="136"/>
      <c r="E49" s="42" t="s">
        <v>7</v>
      </c>
      <c r="F49" s="43">
        <f t="shared" ca="1" si="2"/>
        <v>1</v>
      </c>
      <c r="G49" s="50"/>
      <c r="H49" s="50"/>
      <c r="I49" s="49">
        <v>1</v>
      </c>
      <c r="J49" s="49">
        <v>1</v>
      </c>
      <c r="K49" s="49">
        <v>1</v>
      </c>
      <c r="L49" s="49">
        <v>1</v>
      </c>
      <c r="M49" s="45">
        <v>0</v>
      </c>
      <c r="N49" s="49">
        <v>1</v>
      </c>
      <c r="O49" s="45">
        <v>0</v>
      </c>
      <c r="P49" s="49">
        <v>1</v>
      </c>
      <c r="Q49" s="45">
        <v>0</v>
      </c>
      <c r="R49" s="49">
        <v>1</v>
      </c>
      <c r="S49" s="49">
        <v>1</v>
      </c>
      <c r="T49" s="45">
        <v>0</v>
      </c>
      <c r="U49" s="45">
        <v>0</v>
      </c>
      <c r="V49" s="72">
        <f t="shared" si="6"/>
        <v>0</v>
      </c>
    </row>
    <row r="50" spans="1:22" s="24" customFormat="1" x14ac:dyDescent="0.2">
      <c r="A50" s="93">
        <f t="shared" ca="1" si="8"/>
        <v>21121</v>
      </c>
      <c r="B50" s="32" t="s">
        <v>26</v>
      </c>
      <c r="C50" s="137"/>
      <c r="D50" s="137"/>
      <c r="E50" s="42" t="s">
        <v>9</v>
      </c>
      <c r="F50" s="43">
        <f t="shared" ca="1" si="2"/>
        <v>15</v>
      </c>
      <c r="G50" s="48"/>
      <c r="H50" s="48"/>
      <c r="I50" s="49">
        <v>15</v>
      </c>
      <c r="J50" s="49">
        <v>15</v>
      </c>
      <c r="K50" s="49">
        <v>15</v>
      </c>
      <c r="L50" s="49">
        <v>15</v>
      </c>
      <c r="M50" s="45">
        <v>0</v>
      </c>
      <c r="N50" s="49">
        <v>15</v>
      </c>
      <c r="O50" s="45">
        <v>0</v>
      </c>
      <c r="P50" s="49">
        <v>15</v>
      </c>
      <c r="Q50" s="45">
        <v>0</v>
      </c>
      <c r="R50" s="49">
        <v>15</v>
      </c>
      <c r="S50" s="49">
        <v>15</v>
      </c>
      <c r="T50" s="45">
        <v>0</v>
      </c>
      <c r="U50" s="45">
        <v>0</v>
      </c>
      <c r="V50" s="72">
        <f t="shared" si="6"/>
        <v>0</v>
      </c>
    </row>
    <row r="51" spans="1:22" s="24" customFormat="1" ht="33.75" x14ac:dyDescent="0.2">
      <c r="A51" s="65">
        <f ca="1">IF(VALUE(broj_sheet)&lt;10,
IF(OFFSET(A51,-1,0)=".",broj_sheet*10+(COUNTIF(INDIRECT(ADDRESS(1,COLUMN())&amp;":"&amp;ADDRESS(ROW()-1,COLUMN())),"&lt;99"))+1,
IF(OR(LEN(OFFSET(A51,-1,0))=2,AND(LEN(OFFSET(A51,-1,0))=0,LEN(OFFSET(A51,-3,0))=5)),
IF(LEN(OFFSET(A51,-1,0))=2,(OFFSET(A51,-1,0))*10+1,IF(AND(LEN(OFFSET(A51,-1,0))=0,LEN(OFFSET(A51,-3,0))=5),INT(LEFT(OFFSET(A51,-3,0),3))+1,"greška x")),
IF(LEN(OFFSET(A51,-1,0))=3,(OFFSET(A51,-1,0))*100+1,
IF(LEN(OFFSET(A51,-1,0))=5,(OFFSET(A51,-1,0))+1,"greška1")))),
IF(VALUE(broj_sheet)&gt;=10,
IF(OFFSET(A51,-1,0)= ".",broj_sheet*10+(COUNTIF(INDIRECT(ADDRESS(1,COLUMN())&amp;":"&amp;ADDRESS(ROW()-1,COLUMN())),"&lt;999"))+1,
IF(OR(LEN(OFFSET(A51,-1,0))=3,AND(LEN(OFFSET(A51,-1,0))=0,LEN(OFFSET(A51,-3,0))=6)),
IF(LEN(OFFSET(A51,-1,0))=3,(OFFSET(A51,-1,0))*10+1,IF(AND(LEN(OFFSET(A51,-1,0))=0,LEN(OFFSET(A51,-3,0))=6),INT(LEFT(OFFSET(A51,-3,0),4))+1,"greška y")),
IF(LEN(OFFSET(A51,-1,0))=4,(OFFSET(A51,-1,0))*100+1,
IF(LEN(OFFSET(A51,-1,0))=6,(OFFSET(A51,-1,0))+1,"greška2")))),"greška3"))</f>
        <v>21122</v>
      </c>
      <c r="B51" s="32" t="s">
        <v>149</v>
      </c>
      <c r="C51" s="46"/>
      <c r="D51" s="46"/>
      <c r="E51" s="42" t="s">
        <v>7</v>
      </c>
      <c r="F51" s="43">
        <f t="shared" ca="1" si="2"/>
        <v>3</v>
      </c>
      <c r="G51" s="44"/>
      <c r="H51" s="44">
        <f ca="1">G51*F51</f>
        <v>0</v>
      </c>
      <c r="I51" s="49">
        <v>3</v>
      </c>
      <c r="J51" s="49">
        <v>3</v>
      </c>
      <c r="K51" s="49">
        <v>3</v>
      </c>
      <c r="L51" s="49">
        <v>3</v>
      </c>
      <c r="M51" s="49">
        <v>5</v>
      </c>
      <c r="N51" s="49">
        <v>3</v>
      </c>
      <c r="O51" s="49">
        <v>1</v>
      </c>
      <c r="P51" s="49">
        <v>3</v>
      </c>
      <c r="Q51" s="49">
        <v>1</v>
      </c>
      <c r="R51" s="49">
        <v>3</v>
      </c>
      <c r="S51" s="49">
        <v>3</v>
      </c>
      <c r="T51" s="49">
        <v>0</v>
      </c>
      <c r="U51" s="49">
        <v>0</v>
      </c>
      <c r="V51" s="72">
        <f t="shared" si="6"/>
        <v>0</v>
      </c>
    </row>
    <row r="52" spans="1:22" x14ac:dyDescent="0.2">
      <c r="A52" s="120"/>
      <c r="B52" s="121"/>
      <c r="C52" s="121"/>
      <c r="D52" s="121"/>
      <c r="E52" s="121"/>
      <c r="F52" s="122" t="str">
        <f>"Ukupno "&amp;LOWER(B6)&amp;" - "&amp;LOWER(B7)&amp;":"</f>
        <v>Ukupno sustav video nadzora - oprema:</v>
      </c>
      <c r="G52" s="160">
        <f ca="1">SUM(H8:H51)</f>
        <v>0</v>
      </c>
      <c r="H52" s="160"/>
      <c r="I52" s="49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72">
        <f t="shared" ca="1" si="6"/>
        <v>0</v>
      </c>
    </row>
    <row r="53" spans="1:22" s="24" customFormat="1" x14ac:dyDescent="0.2">
      <c r="A53" s="65"/>
      <c r="B53" s="29"/>
      <c r="C53" s="28"/>
      <c r="D53" s="28"/>
      <c r="E53" s="28"/>
      <c r="F53" s="28"/>
      <c r="G53" s="33"/>
      <c r="H53" s="64"/>
      <c r="I53" s="49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72"/>
    </row>
    <row r="54" spans="1:22" s="24" customFormat="1" x14ac:dyDescent="0.2">
      <c r="A54" s="34">
        <f ca="1">IF(VALUE(broj_sheet)&lt;10,
IF(OFFSET(A54,-1,0)=".",broj_sheet*10+(COUNTIF(INDIRECT(ADDRESS(1,COLUMN())&amp;":"&amp;ADDRESS(ROW()-1,COLUMN())),"&lt;99"))+1,
IF(OR(LEN(OFFSET(A54,-1,0))=2,AND(LEN(OFFSET(A54,-1,0))=0,LEN(OFFSET(A54,-3,0))=5)),
IF(LEN(OFFSET(A54,-1,0))=2,(OFFSET(A54,-1,0))*10+1,IF(AND(LEN(OFFSET(A54,-1,0))=0,LEN(OFFSET(A54,-3,0))=5),INT(LEFT(OFFSET(A54,-3,0),3))+1,"greška x")),
IF(LEN(OFFSET(A54,-1,0))=3,(OFFSET(A54,-1,0))*100+1,
IF(LEN(OFFSET(A54,-1,0))=5,(OFFSET(A54,-1,0))+1,"greška1")))),
IF(VALUE(broj_sheet)&gt;=10,
IF(OFFSET(A54,-1,0)= ".",broj_sheet*10+(COUNTIF(INDIRECT(ADDRESS(1,COLUMN())&amp;":"&amp;ADDRESS(ROW()-1,COLUMN())),"&lt;999"))+1,
IF(OR(LEN(OFFSET(A54,-1,0))=3,AND(LEN(OFFSET(A54,-1,0))=0,LEN(OFFSET(A54,-3,0))=6)),
IF(LEN(OFFSET(A54,-1,0))=3,(OFFSET(A54,-1,0))*10+1,IF(AND(LEN(OFFSET(A54,-1,0))=0,LEN(OFFSET(A54,-3,0))=6),INT(LEFT(OFFSET(A54,-3,0),4))+1,"greška y")),
IF(LEN(OFFSET(A54,-1,0))=4,(OFFSET(A54,-1,0))*100+1,
IF(LEN(OFFSET(A54,-1,0))=6,(OFFSET(A54,-1,0))+1,"greška2")))),"greška3"))</f>
        <v>212</v>
      </c>
      <c r="B54" s="29" t="s">
        <v>10</v>
      </c>
      <c r="C54" s="28"/>
      <c r="D54" s="28"/>
      <c r="E54" s="30"/>
      <c r="F54" s="30"/>
      <c r="G54" s="31"/>
      <c r="H54" s="30"/>
      <c r="I54" s="49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72"/>
    </row>
    <row r="55" spans="1:22" s="24" customFormat="1" ht="33.75" x14ac:dyDescent="0.2">
      <c r="A55" s="65">
        <f ca="1">IF(VALUE(broj_sheet)&lt;10,
IF(OFFSET(A55,-1,0)=".",broj_sheet*10+(COUNTIF(INDIRECT(ADDRESS(1,COLUMN())&amp;":"&amp;ADDRESS(ROW()-1,COLUMN())),"&lt;99"))+1,
IF(OR(LEN(OFFSET(A55,-1,0))=2,AND(LEN(OFFSET(A55,-1,0))=0,LEN(OFFSET(A55,-3,0))=5)),
IF(LEN(OFFSET(A55,-1,0))=2,(OFFSET(A55,-1,0))*10+1,IF(AND(LEN(OFFSET(A55,-1,0))=0,LEN(OFFSET(A55,-3,0))=5),INT(LEFT(OFFSET(A55,-3,0),3))+1,"greška x")),
IF(LEN(OFFSET(A55,-1,0))=3,(OFFSET(A55,-1,0))*100+1,
IF(LEN(OFFSET(A55,-1,0))=5,(OFFSET(A55,-1,0))+1,"greška1")))),
IF(VALUE(broj_sheet)&gt;=10,
IF(OFFSET(A55,-1,0)= ".",broj_sheet*10+(COUNTIF(INDIRECT(ADDRESS(1,COLUMN())&amp;":"&amp;ADDRESS(ROW()-1,COLUMN())),"&lt;999"))+1,
IF(OR(LEN(OFFSET(A55,-1,0))=3,AND(LEN(OFFSET(A55,-1,0))=0,LEN(OFFSET(A55,-3,0))=6)),
IF(LEN(OFFSET(A55,-1,0))=3,(OFFSET(A55,-1,0))*10+1,IF(AND(LEN(OFFSET(A55,-1,0))=0,LEN(OFFSET(A55,-3,0))=6),INT(LEFT(OFFSET(A55,-3,0),4))+1,"greška y")),
IF(LEN(OFFSET(A55,-1,0))=4,(OFFSET(A55,-1,0))*100+1,
IF(LEN(OFFSET(A55,-1,0))=6,(OFFSET(A55,-1,0))+1,"greška2")))),"greška3"))</f>
        <v>21201</v>
      </c>
      <c r="B55" s="32" t="s">
        <v>99</v>
      </c>
      <c r="C55" s="46"/>
      <c r="D55" s="46"/>
      <c r="E55" s="42" t="s">
        <v>9</v>
      </c>
      <c r="F55" s="43">
        <f t="shared" ref="F55:F71" ca="1" si="9">INDIRECT(ADDRESS(ROW(),COLUMN()+2+broj_sheet))</f>
        <v>300</v>
      </c>
      <c r="G55" s="44"/>
      <c r="H55" s="44">
        <f ca="1">G55*F55</f>
        <v>0</v>
      </c>
      <c r="I55" s="49">
        <v>250</v>
      </c>
      <c r="J55" s="45">
        <v>300</v>
      </c>
      <c r="K55" s="45">
        <v>125</v>
      </c>
      <c r="L55" s="45">
        <v>300</v>
      </c>
      <c r="M55" s="45">
        <v>400</v>
      </c>
      <c r="N55" s="45">
        <v>50</v>
      </c>
      <c r="O55" s="45">
        <v>400</v>
      </c>
      <c r="P55" s="45">
        <v>300</v>
      </c>
      <c r="Q55" s="45">
        <v>400</v>
      </c>
      <c r="R55" s="45">
        <v>350</v>
      </c>
      <c r="S55" s="45">
        <v>150</v>
      </c>
      <c r="T55" s="49">
        <v>0</v>
      </c>
      <c r="U55" s="45">
        <v>0</v>
      </c>
      <c r="V55" s="72">
        <f t="shared" ref="V55:V72" si="10">SUM(I55:U55)*G55</f>
        <v>0</v>
      </c>
    </row>
    <row r="56" spans="1:22" s="24" customFormat="1" ht="33.75" x14ac:dyDescent="0.2">
      <c r="A56" s="65">
        <f t="shared" ref="A56:A71" ca="1" si="11">IF(VALUE(broj_sheet)&lt;10,
IF(OFFSET(A56,-1,0)=".",broj_sheet*10+(COUNTIF(INDIRECT(ADDRESS(1,COLUMN())&amp;":"&amp;ADDRESS(ROW()-1,COLUMN())),"&lt;99"))+1,
IF(OR(LEN(OFFSET(A56,-1,0))=2,AND(LEN(OFFSET(A56,-1,0))=0,LEN(OFFSET(A56,-3,0))=5)),
IF(LEN(OFFSET(A56,-1,0))=2,(OFFSET(A56,-1,0))*10+1,IF(AND(LEN(OFFSET(A56,-1,0))=0,LEN(OFFSET(A56,-3,0))=5),INT(LEFT(OFFSET(A56,-3,0),3))+1,"greška x")),
IF(LEN(OFFSET(A56,-1,0))=3,(OFFSET(A56,-1,0))*100+1,
IF(LEN(OFFSET(A56,-1,0))=5,(OFFSET(A56,-1,0))+1,"greška1")))),
IF(VALUE(broj_sheet)&gt;=10,
IF(OFFSET(A56,-1,0)= ".",broj_sheet*10+(COUNTIF(INDIRECT(ADDRESS(1,COLUMN())&amp;":"&amp;ADDRESS(ROW()-1,COLUMN())),"&lt;999"))+1,
IF(OR(LEN(OFFSET(A56,-1,0))=3,AND(LEN(OFFSET(A56,-1,0))=0,LEN(OFFSET(A56,-3,0))=6)),
IF(LEN(OFFSET(A56,-1,0))=3,(OFFSET(A56,-1,0))*10+1,IF(AND(LEN(OFFSET(A56,-1,0))=0,LEN(OFFSET(A56,-3,0))=6),INT(LEFT(OFFSET(A56,-3,0),4))+1,"greška y")),
IF(LEN(OFFSET(A56,-1,0))=4,(OFFSET(A56,-1,0))*100+1,
IF(LEN(OFFSET(A56,-1,0))=6,(OFFSET(A56,-1,0))+1,"greška2")))),"greška3"))</f>
        <v>21202</v>
      </c>
      <c r="B56" s="32" t="s">
        <v>101</v>
      </c>
      <c r="C56" s="46"/>
      <c r="D56" s="46"/>
      <c r="E56" s="42" t="s">
        <v>9</v>
      </c>
      <c r="F56" s="43">
        <f t="shared" ca="1" si="9"/>
        <v>15</v>
      </c>
      <c r="G56" s="44"/>
      <c r="H56" s="44">
        <f t="shared" ref="H56:H71" ca="1" si="12">G56*F56</f>
        <v>0</v>
      </c>
      <c r="I56" s="49">
        <v>20</v>
      </c>
      <c r="J56" s="45">
        <v>15</v>
      </c>
      <c r="K56" s="45">
        <v>0</v>
      </c>
      <c r="L56" s="45">
        <v>10</v>
      </c>
      <c r="M56" s="45">
        <v>50</v>
      </c>
      <c r="N56" s="45">
        <v>20</v>
      </c>
      <c r="O56" s="45">
        <v>50</v>
      </c>
      <c r="P56" s="45">
        <v>20</v>
      </c>
      <c r="Q56" s="45">
        <v>40</v>
      </c>
      <c r="R56" s="45">
        <v>30</v>
      </c>
      <c r="S56" s="45">
        <v>20</v>
      </c>
      <c r="T56" s="49">
        <v>0</v>
      </c>
      <c r="U56" s="45">
        <v>0</v>
      </c>
      <c r="V56" s="72">
        <f t="shared" si="10"/>
        <v>0</v>
      </c>
    </row>
    <row r="57" spans="1:22" s="24" customFormat="1" ht="33.75" x14ac:dyDescent="0.2">
      <c r="A57" s="65">
        <f t="shared" ca="1" si="11"/>
        <v>21203</v>
      </c>
      <c r="B57" s="32" t="s">
        <v>102</v>
      </c>
      <c r="C57" s="46"/>
      <c r="D57" s="46"/>
      <c r="E57" s="42" t="s">
        <v>9</v>
      </c>
      <c r="F57" s="43">
        <f t="shared" ca="1" si="9"/>
        <v>250</v>
      </c>
      <c r="G57" s="44"/>
      <c r="H57" s="44">
        <f t="shared" ca="1" si="12"/>
        <v>0</v>
      </c>
      <c r="I57" s="49">
        <v>200</v>
      </c>
      <c r="J57" s="45">
        <v>250</v>
      </c>
      <c r="K57" s="45">
        <v>400</v>
      </c>
      <c r="L57" s="45">
        <v>350</v>
      </c>
      <c r="M57" s="45">
        <v>720</v>
      </c>
      <c r="N57" s="45">
        <v>400</v>
      </c>
      <c r="O57" s="45">
        <v>250</v>
      </c>
      <c r="P57" s="45">
        <v>300</v>
      </c>
      <c r="Q57" s="45">
        <v>130</v>
      </c>
      <c r="R57" s="45">
        <v>225</v>
      </c>
      <c r="S57" s="45">
        <v>350</v>
      </c>
      <c r="T57" s="49">
        <v>0</v>
      </c>
      <c r="U57" s="45">
        <v>850</v>
      </c>
      <c r="V57" s="72">
        <f t="shared" si="10"/>
        <v>0</v>
      </c>
    </row>
    <row r="58" spans="1:22" s="24" customFormat="1" ht="33.75" x14ac:dyDescent="0.2">
      <c r="A58" s="65">
        <f t="shared" ca="1" si="11"/>
        <v>21204</v>
      </c>
      <c r="B58" s="32" t="s">
        <v>103</v>
      </c>
      <c r="C58" s="46"/>
      <c r="D58" s="46"/>
      <c r="E58" s="42" t="s">
        <v>9</v>
      </c>
      <c r="F58" s="43">
        <f t="shared" ca="1" si="9"/>
        <v>20</v>
      </c>
      <c r="G58" s="44"/>
      <c r="H58" s="44">
        <f t="shared" ca="1" si="12"/>
        <v>0</v>
      </c>
      <c r="I58" s="49">
        <v>20</v>
      </c>
      <c r="J58" s="45">
        <v>20</v>
      </c>
      <c r="K58" s="49">
        <v>20</v>
      </c>
      <c r="L58" s="49">
        <v>20</v>
      </c>
      <c r="M58" s="49">
        <v>20</v>
      </c>
      <c r="N58" s="45">
        <v>20</v>
      </c>
      <c r="O58" s="49">
        <v>20</v>
      </c>
      <c r="P58" s="49">
        <v>20</v>
      </c>
      <c r="Q58" s="49">
        <v>20</v>
      </c>
      <c r="R58" s="49">
        <v>20</v>
      </c>
      <c r="S58" s="49">
        <v>20</v>
      </c>
      <c r="T58" s="49">
        <v>0</v>
      </c>
      <c r="U58" s="45">
        <v>50</v>
      </c>
      <c r="V58" s="72">
        <f t="shared" si="10"/>
        <v>0</v>
      </c>
    </row>
    <row r="59" spans="1:22" s="24" customFormat="1" ht="33.75" x14ac:dyDescent="0.2">
      <c r="A59" s="65">
        <f t="shared" ca="1" si="11"/>
        <v>21205</v>
      </c>
      <c r="B59" s="32" t="s">
        <v>104</v>
      </c>
      <c r="C59" s="46"/>
      <c r="D59" s="46"/>
      <c r="E59" s="42" t="s">
        <v>9</v>
      </c>
      <c r="F59" s="43">
        <f t="shared" ca="1" si="9"/>
        <v>20</v>
      </c>
      <c r="G59" s="44"/>
      <c r="H59" s="44">
        <f t="shared" ca="1" si="12"/>
        <v>0</v>
      </c>
      <c r="I59" s="49">
        <v>20</v>
      </c>
      <c r="J59" s="45">
        <v>20</v>
      </c>
      <c r="K59" s="45">
        <v>20</v>
      </c>
      <c r="L59" s="45">
        <v>20</v>
      </c>
      <c r="M59" s="45">
        <v>20</v>
      </c>
      <c r="N59" s="45">
        <v>20</v>
      </c>
      <c r="O59" s="45">
        <v>20</v>
      </c>
      <c r="P59" s="45">
        <v>20</v>
      </c>
      <c r="Q59" s="45">
        <v>20</v>
      </c>
      <c r="R59" s="45">
        <v>20</v>
      </c>
      <c r="S59" s="45">
        <v>20</v>
      </c>
      <c r="T59" s="49">
        <v>0</v>
      </c>
      <c r="U59" s="45">
        <v>0</v>
      </c>
      <c r="V59" s="72">
        <f t="shared" si="10"/>
        <v>0</v>
      </c>
    </row>
    <row r="60" spans="1:22" s="24" customFormat="1" ht="33.75" x14ac:dyDescent="0.2">
      <c r="A60" s="65">
        <f t="shared" ca="1" si="11"/>
        <v>21206</v>
      </c>
      <c r="B60" s="32" t="s">
        <v>128</v>
      </c>
      <c r="C60" s="46"/>
      <c r="D60" s="46"/>
      <c r="E60" s="42" t="s">
        <v>9</v>
      </c>
      <c r="F60" s="43">
        <f t="shared" ca="1" si="9"/>
        <v>20</v>
      </c>
      <c r="G60" s="44"/>
      <c r="H60" s="44">
        <f t="shared" ca="1" si="12"/>
        <v>0</v>
      </c>
      <c r="I60" s="49">
        <v>20</v>
      </c>
      <c r="J60" s="45">
        <v>20</v>
      </c>
      <c r="K60" s="45">
        <v>20</v>
      </c>
      <c r="L60" s="45">
        <v>20</v>
      </c>
      <c r="M60" s="45">
        <v>20</v>
      </c>
      <c r="N60" s="45">
        <v>20</v>
      </c>
      <c r="O60" s="45">
        <v>20</v>
      </c>
      <c r="P60" s="45">
        <v>20</v>
      </c>
      <c r="Q60" s="45">
        <v>20</v>
      </c>
      <c r="R60" s="45">
        <v>20</v>
      </c>
      <c r="S60" s="45">
        <v>20</v>
      </c>
      <c r="T60" s="49">
        <v>0</v>
      </c>
      <c r="U60" s="45">
        <v>20</v>
      </c>
      <c r="V60" s="72">
        <f t="shared" si="10"/>
        <v>0</v>
      </c>
    </row>
    <row r="61" spans="1:22" s="24" customFormat="1" ht="33.75" x14ac:dyDescent="0.2">
      <c r="A61" s="65">
        <f t="shared" ca="1" si="11"/>
        <v>21207</v>
      </c>
      <c r="B61" s="32" t="s">
        <v>153</v>
      </c>
      <c r="C61" s="46"/>
      <c r="D61" s="46"/>
      <c r="E61" s="42" t="s">
        <v>9</v>
      </c>
      <c r="F61" s="43">
        <f t="shared" ca="1" si="9"/>
        <v>350</v>
      </c>
      <c r="G61" s="44"/>
      <c r="H61" s="44">
        <f t="shared" ca="1" si="12"/>
        <v>0</v>
      </c>
      <c r="I61" s="49">
        <v>400</v>
      </c>
      <c r="J61" s="45">
        <v>350</v>
      </c>
      <c r="K61" s="45">
        <v>450</v>
      </c>
      <c r="L61" s="45">
        <v>400</v>
      </c>
      <c r="M61" s="45">
        <v>550</v>
      </c>
      <c r="N61" s="45">
        <v>400</v>
      </c>
      <c r="O61" s="45">
        <v>250</v>
      </c>
      <c r="P61" s="45">
        <v>300</v>
      </c>
      <c r="Q61" s="45">
        <v>200</v>
      </c>
      <c r="R61" s="45">
        <v>300</v>
      </c>
      <c r="S61" s="45">
        <v>400</v>
      </c>
      <c r="T61" s="49">
        <v>0</v>
      </c>
      <c r="U61" s="45">
        <v>1700</v>
      </c>
      <c r="V61" s="72">
        <f t="shared" si="10"/>
        <v>0</v>
      </c>
    </row>
    <row r="62" spans="1:22" s="24" customFormat="1" ht="45" x14ac:dyDescent="0.2">
      <c r="A62" s="65">
        <f t="shared" ca="1" si="11"/>
        <v>21208</v>
      </c>
      <c r="B62" s="32" t="s">
        <v>139</v>
      </c>
      <c r="C62" s="46" t="s">
        <v>23</v>
      </c>
      <c r="D62" s="46" t="s">
        <v>23</v>
      </c>
      <c r="E62" s="42" t="s">
        <v>9</v>
      </c>
      <c r="F62" s="43">
        <f t="shared" ca="1" si="9"/>
        <v>300</v>
      </c>
      <c r="G62" s="44"/>
      <c r="H62" s="44">
        <f t="shared" ca="1" si="12"/>
        <v>0</v>
      </c>
      <c r="I62" s="49">
        <v>200</v>
      </c>
      <c r="J62" s="45">
        <v>300</v>
      </c>
      <c r="K62" s="45">
        <v>0</v>
      </c>
      <c r="L62" s="45">
        <v>0</v>
      </c>
      <c r="M62" s="45">
        <v>800</v>
      </c>
      <c r="N62" s="45">
        <v>0</v>
      </c>
      <c r="O62" s="45">
        <v>0</v>
      </c>
      <c r="P62" s="45">
        <v>250</v>
      </c>
      <c r="Q62" s="45">
        <v>0</v>
      </c>
      <c r="R62" s="45">
        <v>0</v>
      </c>
      <c r="S62" s="45">
        <v>0</v>
      </c>
      <c r="T62" s="49">
        <v>0</v>
      </c>
      <c r="U62" s="45">
        <v>0</v>
      </c>
      <c r="V62" s="72">
        <f t="shared" si="10"/>
        <v>0</v>
      </c>
    </row>
    <row r="63" spans="1:22" s="92" customFormat="1" ht="33.75" x14ac:dyDescent="0.2">
      <c r="A63" s="73">
        <f t="shared" ca="1" si="11"/>
        <v>21209</v>
      </c>
      <c r="B63" s="32" t="s">
        <v>74</v>
      </c>
      <c r="C63" s="46" t="s">
        <v>23</v>
      </c>
      <c r="D63" s="46" t="s">
        <v>23</v>
      </c>
      <c r="E63" s="42" t="s">
        <v>9</v>
      </c>
      <c r="F63" s="43">
        <f t="shared" ca="1" si="9"/>
        <v>10</v>
      </c>
      <c r="G63" s="44"/>
      <c r="H63" s="44">
        <f t="shared" ca="1" si="12"/>
        <v>0</v>
      </c>
      <c r="I63" s="91">
        <v>10</v>
      </c>
      <c r="J63" s="91">
        <v>10</v>
      </c>
      <c r="K63" s="91">
        <v>10</v>
      </c>
      <c r="L63" s="91">
        <v>10</v>
      </c>
      <c r="M63" s="91">
        <v>30</v>
      </c>
      <c r="N63" s="91">
        <v>10</v>
      </c>
      <c r="O63" s="91">
        <v>10</v>
      </c>
      <c r="P63" s="91">
        <v>10</v>
      </c>
      <c r="Q63" s="91">
        <v>10</v>
      </c>
      <c r="R63" s="91">
        <v>10</v>
      </c>
      <c r="S63" s="91">
        <v>10</v>
      </c>
      <c r="T63" s="49">
        <v>0</v>
      </c>
      <c r="U63" s="91">
        <v>10</v>
      </c>
      <c r="V63" s="72">
        <f t="shared" si="10"/>
        <v>0</v>
      </c>
    </row>
    <row r="64" spans="1:22" s="92" customFormat="1" ht="33.75" x14ac:dyDescent="0.2">
      <c r="A64" s="73">
        <f t="shared" ca="1" si="11"/>
        <v>21210</v>
      </c>
      <c r="B64" s="32" t="s">
        <v>75</v>
      </c>
      <c r="C64" s="46" t="s">
        <v>23</v>
      </c>
      <c r="D64" s="46" t="s">
        <v>23</v>
      </c>
      <c r="E64" s="42" t="s">
        <v>9</v>
      </c>
      <c r="F64" s="43">
        <f t="shared" ca="1" si="9"/>
        <v>20</v>
      </c>
      <c r="G64" s="44"/>
      <c r="H64" s="44">
        <f t="shared" ca="1" si="12"/>
        <v>0</v>
      </c>
      <c r="I64" s="91">
        <v>20</v>
      </c>
      <c r="J64" s="91">
        <v>20</v>
      </c>
      <c r="K64" s="91">
        <v>20</v>
      </c>
      <c r="L64" s="91">
        <v>20</v>
      </c>
      <c r="M64" s="91">
        <v>40</v>
      </c>
      <c r="N64" s="91">
        <v>20</v>
      </c>
      <c r="O64" s="91">
        <v>20</v>
      </c>
      <c r="P64" s="91">
        <v>20</v>
      </c>
      <c r="Q64" s="91">
        <v>20</v>
      </c>
      <c r="R64" s="91">
        <v>20</v>
      </c>
      <c r="S64" s="91">
        <v>20</v>
      </c>
      <c r="T64" s="49">
        <v>0</v>
      </c>
      <c r="U64" s="91">
        <v>20</v>
      </c>
      <c r="V64" s="72">
        <f t="shared" si="10"/>
        <v>0</v>
      </c>
    </row>
    <row r="65" spans="1:22" s="92" customFormat="1" ht="45" x14ac:dyDescent="0.2">
      <c r="A65" s="73">
        <f t="shared" ca="1" si="11"/>
        <v>21211</v>
      </c>
      <c r="B65" s="32" t="s">
        <v>132</v>
      </c>
      <c r="C65" s="46" t="s">
        <v>23</v>
      </c>
      <c r="D65" s="46" t="s">
        <v>23</v>
      </c>
      <c r="E65" s="42" t="s">
        <v>9</v>
      </c>
      <c r="F65" s="43">
        <f t="shared" ca="1" si="9"/>
        <v>5</v>
      </c>
      <c r="G65" s="44"/>
      <c r="H65" s="44">
        <f t="shared" ca="1" si="12"/>
        <v>0</v>
      </c>
      <c r="I65" s="91">
        <v>5</v>
      </c>
      <c r="J65" s="91">
        <v>5</v>
      </c>
      <c r="K65" s="91">
        <v>5</v>
      </c>
      <c r="L65" s="91">
        <v>5</v>
      </c>
      <c r="M65" s="91">
        <v>20</v>
      </c>
      <c r="N65" s="91">
        <v>5</v>
      </c>
      <c r="O65" s="91">
        <v>5</v>
      </c>
      <c r="P65" s="91">
        <v>5</v>
      </c>
      <c r="Q65" s="91">
        <v>5</v>
      </c>
      <c r="R65" s="91">
        <v>5</v>
      </c>
      <c r="S65" s="91">
        <v>5</v>
      </c>
      <c r="T65" s="49">
        <v>0</v>
      </c>
      <c r="U65" s="68">
        <v>40</v>
      </c>
      <c r="V65" s="72">
        <f t="shared" si="10"/>
        <v>0</v>
      </c>
    </row>
    <row r="66" spans="1:22" s="92" customFormat="1" ht="45" x14ac:dyDescent="0.2">
      <c r="A66" s="73">
        <f t="shared" ca="1" si="11"/>
        <v>21212</v>
      </c>
      <c r="B66" s="32" t="s">
        <v>71</v>
      </c>
      <c r="C66" s="46" t="s">
        <v>23</v>
      </c>
      <c r="D66" s="46" t="s">
        <v>23</v>
      </c>
      <c r="E66" s="42" t="s">
        <v>9</v>
      </c>
      <c r="F66" s="43">
        <f t="shared" ca="1" si="9"/>
        <v>25</v>
      </c>
      <c r="G66" s="44"/>
      <c r="H66" s="44">
        <f t="shared" ca="1" si="12"/>
        <v>0</v>
      </c>
      <c r="I66" s="91">
        <v>25</v>
      </c>
      <c r="J66" s="91">
        <v>25</v>
      </c>
      <c r="K66" s="91">
        <v>25</v>
      </c>
      <c r="L66" s="91">
        <v>25</v>
      </c>
      <c r="M66" s="91">
        <v>50</v>
      </c>
      <c r="N66" s="91">
        <v>25</v>
      </c>
      <c r="O66" s="91">
        <v>25</v>
      </c>
      <c r="P66" s="91">
        <v>25</v>
      </c>
      <c r="Q66" s="91">
        <v>25</v>
      </c>
      <c r="R66" s="91">
        <v>25</v>
      </c>
      <c r="S66" s="91">
        <v>25</v>
      </c>
      <c r="T66" s="49">
        <v>0</v>
      </c>
      <c r="U66" s="68">
        <v>40</v>
      </c>
      <c r="V66" s="72">
        <f t="shared" si="10"/>
        <v>0</v>
      </c>
    </row>
    <row r="67" spans="1:22" s="92" customFormat="1" ht="45" x14ac:dyDescent="0.2">
      <c r="A67" s="73">
        <f t="shared" ca="1" si="11"/>
        <v>21213</v>
      </c>
      <c r="B67" s="32" t="s">
        <v>76</v>
      </c>
      <c r="C67" s="46" t="s">
        <v>23</v>
      </c>
      <c r="D67" s="46" t="s">
        <v>23</v>
      </c>
      <c r="E67" s="42" t="s">
        <v>9</v>
      </c>
      <c r="F67" s="43">
        <f t="shared" ca="1" si="9"/>
        <v>40</v>
      </c>
      <c r="G67" s="44"/>
      <c r="H67" s="44">
        <f t="shared" ca="1" si="12"/>
        <v>0</v>
      </c>
      <c r="I67" s="91">
        <v>40</v>
      </c>
      <c r="J67" s="91">
        <v>40</v>
      </c>
      <c r="K67" s="91">
        <v>40</v>
      </c>
      <c r="L67" s="91">
        <v>40</v>
      </c>
      <c r="M67" s="91">
        <v>60</v>
      </c>
      <c r="N67" s="91">
        <v>40</v>
      </c>
      <c r="O67" s="91">
        <v>40</v>
      </c>
      <c r="P67" s="91">
        <v>40</v>
      </c>
      <c r="Q67" s="91">
        <v>40</v>
      </c>
      <c r="R67" s="91">
        <v>40</v>
      </c>
      <c r="S67" s="91">
        <v>40</v>
      </c>
      <c r="T67" s="49">
        <v>0</v>
      </c>
      <c r="U67" s="91">
        <v>40</v>
      </c>
      <c r="V67" s="72">
        <f t="shared" si="10"/>
        <v>0</v>
      </c>
    </row>
    <row r="68" spans="1:22" s="92" customFormat="1" ht="22.5" x14ac:dyDescent="0.2">
      <c r="A68" s="73">
        <f t="shared" ca="1" si="11"/>
        <v>21214</v>
      </c>
      <c r="B68" s="32" t="s">
        <v>134</v>
      </c>
      <c r="C68" s="46" t="s">
        <v>23</v>
      </c>
      <c r="D68" s="46" t="s">
        <v>23</v>
      </c>
      <c r="E68" s="42" t="s">
        <v>9</v>
      </c>
      <c r="F68" s="43">
        <f t="shared" ca="1" si="9"/>
        <v>10</v>
      </c>
      <c r="G68" s="44"/>
      <c r="H68" s="44">
        <f t="shared" ca="1" si="12"/>
        <v>0</v>
      </c>
      <c r="I68" s="91">
        <v>10</v>
      </c>
      <c r="J68" s="91">
        <v>10</v>
      </c>
      <c r="K68" s="91">
        <v>10</v>
      </c>
      <c r="L68" s="91">
        <v>10</v>
      </c>
      <c r="M68" s="91">
        <v>15</v>
      </c>
      <c r="N68" s="91">
        <v>10</v>
      </c>
      <c r="O68" s="91">
        <v>15</v>
      </c>
      <c r="P68" s="91">
        <v>10</v>
      </c>
      <c r="Q68" s="91">
        <v>15</v>
      </c>
      <c r="R68" s="91">
        <v>15</v>
      </c>
      <c r="S68" s="91">
        <v>10</v>
      </c>
      <c r="T68" s="49">
        <v>0</v>
      </c>
      <c r="U68" s="91">
        <v>50</v>
      </c>
      <c r="V68" s="72">
        <f t="shared" si="10"/>
        <v>0</v>
      </c>
    </row>
    <row r="69" spans="1:22" s="92" customFormat="1" ht="45" x14ac:dyDescent="0.2">
      <c r="A69" s="73">
        <f t="shared" ca="1" si="11"/>
        <v>21215</v>
      </c>
      <c r="B69" s="32" t="s">
        <v>77</v>
      </c>
      <c r="C69" s="46" t="s">
        <v>23</v>
      </c>
      <c r="D69" s="46" t="s">
        <v>23</v>
      </c>
      <c r="E69" s="42" t="s">
        <v>8</v>
      </c>
      <c r="F69" s="43">
        <f t="shared" ca="1" si="9"/>
        <v>1</v>
      </c>
      <c r="G69" s="44"/>
      <c r="H69" s="44">
        <f t="shared" ca="1" si="12"/>
        <v>0</v>
      </c>
      <c r="I69" s="91">
        <v>1</v>
      </c>
      <c r="J69" s="91">
        <v>1</v>
      </c>
      <c r="K69" s="91">
        <v>1</v>
      </c>
      <c r="L69" s="91">
        <v>1</v>
      </c>
      <c r="M69" s="91">
        <v>1</v>
      </c>
      <c r="N69" s="91">
        <v>1</v>
      </c>
      <c r="O69" s="91">
        <v>1</v>
      </c>
      <c r="P69" s="91">
        <v>1</v>
      </c>
      <c r="Q69" s="91">
        <v>1</v>
      </c>
      <c r="R69" s="91">
        <v>1</v>
      </c>
      <c r="S69" s="91">
        <v>1</v>
      </c>
      <c r="T69" s="49">
        <v>0</v>
      </c>
      <c r="U69" s="91">
        <v>1</v>
      </c>
      <c r="V69" s="72">
        <f t="shared" si="10"/>
        <v>0</v>
      </c>
    </row>
    <row r="70" spans="1:22" s="92" customFormat="1" ht="22.5" x14ac:dyDescent="0.2">
      <c r="A70" s="73">
        <f t="shared" ca="1" si="11"/>
        <v>21216</v>
      </c>
      <c r="B70" s="32" t="s">
        <v>78</v>
      </c>
      <c r="C70" s="46" t="s">
        <v>23</v>
      </c>
      <c r="D70" s="46" t="s">
        <v>23</v>
      </c>
      <c r="E70" s="42" t="s">
        <v>8</v>
      </c>
      <c r="F70" s="43">
        <f t="shared" ca="1" si="9"/>
        <v>1</v>
      </c>
      <c r="G70" s="44"/>
      <c r="H70" s="44">
        <f t="shared" ca="1" si="12"/>
        <v>0</v>
      </c>
      <c r="I70" s="91">
        <v>1</v>
      </c>
      <c r="J70" s="91">
        <v>1</v>
      </c>
      <c r="K70" s="91">
        <v>1</v>
      </c>
      <c r="L70" s="91">
        <v>1</v>
      </c>
      <c r="M70" s="91">
        <v>1</v>
      </c>
      <c r="N70" s="91">
        <v>1</v>
      </c>
      <c r="O70" s="91">
        <v>1</v>
      </c>
      <c r="P70" s="91">
        <v>1</v>
      </c>
      <c r="Q70" s="91">
        <v>1</v>
      </c>
      <c r="R70" s="91">
        <v>1</v>
      </c>
      <c r="S70" s="91">
        <v>1</v>
      </c>
      <c r="T70" s="49">
        <v>0</v>
      </c>
      <c r="U70" s="91">
        <v>1</v>
      </c>
      <c r="V70" s="72">
        <f t="shared" si="10"/>
        <v>0</v>
      </c>
    </row>
    <row r="71" spans="1:22" s="24" customFormat="1" ht="56.25" x14ac:dyDescent="0.2">
      <c r="A71" s="65">
        <f t="shared" ca="1" si="11"/>
        <v>21217</v>
      </c>
      <c r="B71" s="32" t="s">
        <v>60</v>
      </c>
      <c r="C71" s="46" t="s">
        <v>23</v>
      </c>
      <c r="D71" s="46" t="s">
        <v>23</v>
      </c>
      <c r="E71" s="42" t="s">
        <v>8</v>
      </c>
      <c r="F71" s="43">
        <f t="shared" ca="1" si="9"/>
        <v>2</v>
      </c>
      <c r="G71" s="44"/>
      <c r="H71" s="44">
        <f t="shared" ca="1" si="12"/>
        <v>0</v>
      </c>
      <c r="I71" s="49">
        <v>2</v>
      </c>
      <c r="J71" s="45">
        <v>2</v>
      </c>
      <c r="K71" s="45">
        <v>2</v>
      </c>
      <c r="L71" s="45">
        <v>2</v>
      </c>
      <c r="M71" s="45">
        <v>5</v>
      </c>
      <c r="N71" s="45">
        <v>2</v>
      </c>
      <c r="O71" s="45">
        <v>2</v>
      </c>
      <c r="P71" s="45">
        <v>2</v>
      </c>
      <c r="Q71" s="45">
        <v>2</v>
      </c>
      <c r="R71" s="45">
        <v>2</v>
      </c>
      <c r="S71" s="45">
        <v>2</v>
      </c>
      <c r="T71" s="49">
        <v>0</v>
      </c>
      <c r="U71" s="45">
        <v>2</v>
      </c>
      <c r="V71" s="72">
        <f t="shared" si="10"/>
        <v>0</v>
      </c>
    </row>
    <row r="72" spans="1:22" x14ac:dyDescent="0.2">
      <c r="A72" s="120"/>
      <c r="B72" s="121"/>
      <c r="C72" s="121"/>
      <c r="D72" s="121"/>
      <c r="E72" s="121"/>
      <c r="F72" s="122" t="str">
        <f>"Ukupno "&amp;LOWER(B6)&amp;" - "&amp;LOWER(B54)&amp;":"</f>
        <v>Ukupno sustav video nadzora - instalacije:</v>
      </c>
      <c r="G72" s="160">
        <f ca="1">SUM(H55:H71)</f>
        <v>0</v>
      </c>
      <c r="H72" s="160"/>
      <c r="I72" s="49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72">
        <f t="shared" ca="1" si="10"/>
        <v>0</v>
      </c>
    </row>
    <row r="73" spans="1:22" s="24" customFormat="1" x14ac:dyDescent="0.2">
      <c r="A73" s="65"/>
      <c r="B73" s="29"/>
      <c r="C73" s="28"/>
      <c r="D73" s="28"/>
      <c r="E73" s="28"/>
      <c r="F73" s="28"/>
      <c r="G73" s="33"/>
      <c r="H73" s="64"/>
      <c r="I73" s="49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72"/>
    </row>
    <row r="74" spans="1:22" s="24" customFormat="1" x14ac:dyDescent="0.2">
      <c r="A74" s="34">
        <f t="shared" ref="A74:A85" ca="1" si="13">IF(VALUE(broj_sheet)&lt;10,
IF(OFFSET(A74,-1,0)=".",broj_sheet*10+(COUNTIF(INDIRECT(ADDRESS(1,COLUMN())&amp;":"&amp;ADDRESS(ROW()-1,COLUMN())),"&lt;99"))+1,
IF(OR(LEN(OFFSET(A74,-1,0))=2,AND(LEN(OFFSET(A74,-1,0))=0,LEN(OFFSET(A74,-3,0))=5)),
IF(LEN(OFFSET(A74,-1,0))=2,(OFFSET(A74,-1,0))*10+1,IF(AND(LEN(OFFSET(A74,-1,0))=0,LEN(OFFSET(A74,-3,0))=5),INT(LEFT(OFFSET(A74,-3,0),3))+1,"greška x")),
IF(LEN(OFFSET(A74,-1,0))=3,(OFFSET(A74,-1,0))*100+1,
IF(LEN(OFFSET(A74,-1,0))=5,(OFFSET(A74,-1,0))+1,"greška1")))),
IF(VALUE(broj_sheet)&gt;=10,
IF(OFFSET(A74,-1,0)= ".",broj_sheet*10+(COUNTIF(INDIRECT(ADDRESS(1,COLUMN())&amp;":"&amp;ADDRESS(ROW()-1,COLUMN())),"&lt;999"))+1,
IF(OR(LEN(OFFSET(A74,-1,0))=3,AND(LEN(OFFSET(A74,-1,0))=0,LEN(OFFSET(A74,-3,0))=6)),
IF(LEN(OFFSET(A74,-1,0))=3,(OFFSET(A74,-1,0))*10+1,IF(AND(LEN(OFFSET(A74,-1,0))=0,LEN(OFFSET(A74,-3,0))=6),INT(LEFT(OFFSET(A74,-3,0),4))+1,"greška y")),
IF(LEN(OFFSET(A74,-1,0))=4,(OFFSET(A74,-1,0))*100+1,
IF(LEN(OFFSET(A74,-1,0))=6,(OFFSET(A74,-1,0))+1,"greška2")))),"greška3"))</f>
        <v>213</v>
      </c>
      <c r="B74" s="29" t="s">
        <v>15</v>
      </c>
      <c r="C74" s="28"/>
      <c r="D74" s="28"/>
      <c r="E74" s="30"/>
      <c r="F74" s="30"/>
      <c r="G74" s="31"/>
      <c r="H74" s="30"/>
      <c r="I74" s="49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72"/>
    </row>
    <row r="75" spans="1:22" s="2" customFormat="1" ht="56.25" x14ac:dyDescent="0.2">
      <c r="A75" s="65">
        <f t="shared" ca="1" si="13"/>
        <v>21301</v>
      </c>
      <c r="B75" s="32" t="s">
        <v>84</v>
      </c>
      <c r="C75" s="46" t="s">
        <v>23</v>
      </c>
      <c r="D75" s="46" t="s">
        <v>23</v>
      </c>
      <c r="E75" s="75" t="s">
        <v>7</v>
      </c>
      <c r="F75" s="43">
        <f t="shared" ref="F75:F85" ca="1" si="14">INDIRECT(ADDRESS(ROW(),COLUMN()+2+broj_sheet))</f>
        <v>6</v>
      </c>
      <c r="G75" s="44"/>
      <c r="H75" s="76">
        <f t="shared" ref="H75:H85" ca="1" si="15">G75*F75</f>
        <v>0</v>
      </c>
      <c r="I75" s="49">
        <v>10</v>
      </c>
      <c r="J75" s="45">
        <v>6</v>
      </c>
      <c r="K75" s="45">
        <v>11</v>
      </c>
      <c r="L75" s="45">
        <v>11</v>
      </c>
      <c r="M75" s="45">
        <v>21</v>
      </c>
      <c r="N75" s="45">
        <v>11</v>
      </c>
      <c r="O75" s="45">
        <v>10</v>
      </c>
      <c r="P75" s="45">
        <v>11</v>
      </c>
      <c r="Q75" s="45">
        <v>7</v>
      </c>
      <c r="R75" s="45">
        <v>9</v>
      </c>
      <c r="S75" s="45">
        <v>10</v>
      </c>
      <c r="T75" s="49">
        <v>0</v>
      </c>
      <c r="U75" s="45">
        <v>17</v>
      </c>
      <c r="V75" s="72">
        <f t="shared" ref="V75:V86" si="16">SUM(I75:U75)*G75</f>
        <v>0</v>
      </c>
    </row>
    <row r="76" spans="1:22" s="9" customFormat="1" ht="56.25" x14ac:dyDescent="0.2">
      <c r="A76" s="65">
        <f t="shared" ca="1" si="13"/>
        <v>21302</v>
      </c>
      <c r="B76" s="32" t="s">
        <v>82</v>
      </c>
      <c r="C76" s="46" t="s">
        <v>23</v>
      </c>
      <c r="D76" s="46" t="s">
        <v>23</v>
      </c>
      <c r="E76" s="41" t="s">
        <v>8</v>
      </c>
      <c r="F76" s="43">
        <f t="shared" ca="1" si="14"/>
        <v>1</v>
      </c>
      <c r="G76" s="44"/>
      <c r="H76" s="76">
        <f t="shared" ca="1" si="15"/>
        <v>0</v>
      </c>
      <c r="I76" s="49">
        <v>0</v>
      </c>
      <c r="J76" s="45">
        <v>1</v>
      </c>
      <c r="K76" s="45">
        <v>0</v>
      </c>
      <c r="L76" s="45">
        <v>0</v>
      </c>
      <c r="M76" s="45">
        <v>1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9">
        <v>0</v>
      </c>
      <c r="U76" s="45">
        <v>1</v>
      </c>
      <c r="V76" s="72">
        <f t="shared" si="16"/>
        <v>0</v>
      </c>
    </row>
    <row r="77" spans="1:22" s="2" customFormat="1" ht="45" x14ac:dyDescent="0.2">
      <c r="A77" s="65">
        <f t="shared" ca="1" si="13"/>
        <v>21303</v>
      </c>
      <c r="B77" s="52" t="s">
        <v>96</v>
      </c>
      <c r="C77" s="46" t="s">
        <v>23</v>
      </c>
      <c r="D77" s="46" t="s">
        <v>23</v>
      </c>
      <c r="E77" s="75" t="s">
        <v>8</v>
      </c>
      <c r="F77" s="43">
        <f t="shared" ca="1" si="14"/>
        <v>1</v>
      </c>
      <c r="G77" s="44"/>
      <c r="H77" s="76">
        <f t="shared" ca="1" si="15"/>
        <v>0</v>
      </c>
      <c r="I77" s="49">
        <v>1</v>
      </c>
      <c r="J77" s="49">
        <v>1</v>
      </c>
      <c r="K77" s="49">
        <v>1</v>
      </c>
      <c r="L77" s="49">
        <v>1</v>
      </c>
      <c r="M77" s="49">
        <v>2</v>
      </c>
      <c r="N77" s="49">
        <v>1</v>
      </c>
      <c r="O77" s="49">
        <v>1</v>
      </c>
      <c r="P77" s="49">
        <v>1</v>
      </c>
      <c r="Q77" s="49">
        <v>1</v>
      </c>
      <c r="R77" s="49">
        <v>1</v>
      </c>
      <c r="S77" s="49">
        <v>1</v>
      </c>
      <c r="T77" s="49">
        <v>0</v>
      </c>
      <c r="U77" s="49">
        <v>0</v>
      </c>
      <c r="V77" s="72">
        <f t="shared" si="16"/>
        <v>0</v>
      </c>
    </row>
    <row r="78" spans="1:22" s="2" customFormat="1" ht="33.75" x14ac:dyDescent="0.2">
      <c r="A78" s="65">
        <f t="shared" ca="1" si="13"/>
        <v>21304</v>
      </c>
      <c r="B78" s="52" t="s">
        <v>81</v>
      </c>
      <c r="C78" s="46" t="s">
        <v>23</v>
      </c>
      <c r="D78" s="46" t="s">
        <v>23</v>
      </c>
      <c r="E78" s="75" t="s">
        <v>8</v>
      </c>
      <c r="F78" s="43">
        <f t="shared" ca="1" si="14"/>
        <v>1</v>
      </c>
      <c r="G78" s="44"/>
      <c r="H78" s="76">
        <f t="shared" ca="1" si="15"/>
        <v>0</v>
      </c>
      <c r="I78" s="49">
        <v>1</v>
      </c>
      <c r="J78" s="49">
        <v>1</v>
      </c>
      <c r="K78" s="49">
        <v>1</v>
      </c>
      <c r="L78" s="49">
        <v>1</v>
      </c>
      <c r="M78" s="49">
        <v>1</v>
      </c>
      <c r="N78" s="49">
        <v>1</v>
      </c>
      <c r="O78" s="49">
        <v>1</v>
      </c>
      <c r="P78" s="49">
        <v>1</v>
      </c>
      <c r="Q78" s="49">
        <v>1</v>
      </c>
      <c r="R78" s="49">
        <v>1</v>
      </c>
      <c r="S78" s="49">
        <v>1</v>
      </c>
      <c r="T78" s="49">
        <v>0</v>
      </c>
      <c r="U78" s="49">
        <v>0</v>
      </c>
      <c r="V78" s="72">
        <f t="shared" si="16"/>
        <v>0</v>
      </c>
    </row>
    <row r="79" spans="1:22" s="2" customFormat="1" ht="22.5" x14ac:dyDescent="0.2">
      <c r="A79" s="65">
        <f t="shared" ca="1" si="13"/>
        <v>21305</v>
      </c>
      <c r="B79" s="52" t="s">
        <v>80</v>
      </c>
      <c r="C79" s="46" t="s">
        <v>23</v>
      </c>
      <c r="D79" s="46" t="s">
        <v>23</v>
      </c>
      <c r="E79" s="75" t="s">
        <v>8</v>
      </c>
      <c r="F79" s="43">
        <f t="shared" ca="1" si="14"/>
        <v>1</v>
      </c>
      <c r="G79" s="44"/>
      <c r="H79" s="76">
        <f t="shared" ca="1" si="15"/>
        <v>0</v>
      </c>
      <c r="I79" s="49">
        <v>1</v>
      </c>
      <c r="J79" s="49">
        <v>1</v>
      </c>
      <c r="K79" s="49">
        <v>1</v>
      </c>
      <c r="L79" s="49">
        <v>1</v>
      </c>
      <c r="M79" s="49">
        <v>1</v>
      </c>
      <c r="N79" s="49">
        <v>1</v>
      </c>
      <c r="O79" s="49">
        <v>1</v>
      </c>
      <c r="P79" s="49">
        <v>1</v>
      </c>
      <c r="Q79" s="49">
        <v>1</v>
      </c>
      <c r="R79" s="49">
        <v>1</v>
      </c>
      <c r="S79" s="49">
        <v>1</v>
      </c>
      <c r="T79" s="49">
        <v>0</v>
      </c>
      <c r="U79" s="49">
        <v>0</v>
      </c>
      <c r="V79" s="72">
        <f t="shared" si="16"/>
        <v>0</v>
      </c>
    </row>
    <row r="80" spans="1:22" ht="45" x14ac:dyDescent="0.2">
      <c r="A80" s="65">
        <f t="shared" ca="1" si="13"/>
        <v>21306</v>
      </c>
      <c r="B80" s="32" t="s">
        <v>79</v>
      </c>
      <c r="C80" s="46" t="s">
        <v>23</v>
      </c>
      <c r="D80" s="46" t="s">
        <v>23</v>
      </c>
      <c r="E80" s="75" t="s">
        <v>8</v>
      </c>
      <c r="F80" s="43">
        <f t="shared" ca="1" si="14"/>
        <v>1</v>
      </c>
      <c r="G80" s="44"/>
      <c r="H80" s="76">
        <f t="shared" ca="1" si="15"/>
        <v>0</v>
      </c>
      <c r="I80" s="49">
        <v>1</v>
      </c>
      <c r="J80" s="45">
        <v>1</v>
      </c>
      <c r="K80" s="49">
        <v>1</v>
      </c>
      <c r="L80" s="49">
        <v>1</v>
      </c>
      <c r="M80" s="49">
        <v>1</v>
      </c>
      <c r="N80" s="49">
        <v>1</v>
      </c>
      <c r="O80" s="49">
        <v>1</v>
      </c>
      <c r="P80" s="49">
        <v>1</v>
      </c>
      <c r="Q80" s="49">
        <v>1</v>
      </c>
      <c r="R80" s="49">
        <v>1</v>
      </c>
      <c r="S80" s="49">
        <v>1</v>
      </c>
      <c r="T80" s="49">
        <v>0</v>
      </c>
      <c r="U80" s="49">
        <v>1</v>
      </c>
      <c r="V80" s="72">
        <f t="shared" si="16"/>
        <v>0</v>
      </c>
    </row>
    <row r="81" spans="1:22" ht="56.25" x14ac:dyDescent="0.2">
      <c r="A81" s="65">
        <f t="shared" ca="1" si="13"/>
        <v>21307</v>
      </c>
      <c r="B81" s="32" t="s">
        <v>97</v>
      </c>
      <c r="C81" s="46" t="s">
        <v>23</v>
      </c>
      <c r="D81" s="46" t="s">
        <v>23</v>
      </c>
      <c r="E81" s="75" t="s">
        <v>7</v>
      </c>
      <c r="F81" s="43">
        <f t="shared" ca="1" si="14"/>
        <v>1</v>
      </c>
      <c r="G81" s="44"/>
      <c r="H81" s="76">
        <f t="shared" ca="1" si="15"/>
        <v>0</v>
      </c>
      <c r="I81" s="49">
        <v>1</v>
      </c>
      <c r="J81" s="45">
        <v>1</v>
      </c>
      <c r="K81" s="49">
        <v>1</v>
      </c>
      <c r="L81" s="49">
        <v>1</v>
      </c>
      <c r="M81" s="49">
        <v>2</v>
      </c>
      <c r="N81" s="49">
        <v>1</v>
      </c>
      <c r="O81" s="49">
        <v>1</v>
      </c>
      <c r="P81" s="49">
        <v>1</v>
      </c>
      <c r="Q81" s="49">
        <v>1</v>
      </c>
      <c r="R81" s="49">
        <v>1</v>
      </c>
      <c r="S81" s="49">
        <v>1</v>
      </c>
      <c r="T81" s="49">
        <v>0</v>
      </c>
      <c r="U81" s="49">
        <v>0</v>
      </c>
      <c r="V81" s="72">
        <f t="shared" si="16"/>
        <v>0</v>
      </c>
    </row>
    <row r="82" spans="1:22" ht="33.75" x14ac:dyDescent="0.2">
      <c r="A82" s="65">
        <f t="shared" ca="1" si="13"/>
        <v>21308</v>
      </c>
      <c r="B82" s="32" t="s">
        <v>141</v>
      </c>
      <c r="C82" s="46" t="s">
        <v>23</v>
      </c>
      <c r="D82" s="46" t="s">
        <v>23</v>
      </c>
      <c r="E82" s="75" t="s">
        <v>7</v>
      </c>
      <c r="F82" s="43">
        <f t="shared" ca="1" si="14"/>
        <v>8</v>
      </c>
      <c r="G82" s="44"/>
      <c r="H82" s="76">
        <f t="shared" ca="1" si="15"/>
        <v>0</v>
      </c>
      <c r="I82" s="49">
        <v>8</v>
      </c>
      <c r="J82" s="45">
        <v>8</v>
      </c>
      <c r="K82" s="49">
        <v>0</v>
      </c>
      <c r="L82" s="49">
        <v>0</v>
      </c>
      <c r="M82" s="49">
        <v>24</v>
      </c>
      <c r="N82" s="49">
        <v>0</v>
      </c>
      <c r="O82" s="49">
        <v>0</v>
      </c>
      <c r="P82" s="49">
        <v>8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72">
        <f t="shared" si="16"/>
        <v>0</v>
      </c>
    </row>
    <row r="83" spans="1:22" ht="56.25" x14ac:dyDescent="0.2">
      <c r="A83" s="65">
        <f t="shared" ca="1" si="13"/>
        <v>21309</v>
      </c>
      <c r="B83" s="32" t="s">
        <v>61</v>
      </c>
      <c r="C83" s="46" t="s">
        <v>23</v>
      </c>
      <c r="D83" s="46" t="s">
        <v>23</v>
      </c>
      <c r="E83" s="75" t="s">
        <v>8</v>
      </c>
      <c r="F83" s="43">
        <f t="shared" ca="1" si="14"/>
        <v>1</v>
      </c>
      <c r="G83" s="44"/>
      <c r="H83" s="76">
        <f t="shared" ca="1" si="15"/>
        <v>0</v>
      </c>
      <c r="I83" s="49">
        <v>1</v>
      </c>
      <c r="J83" s="45">
        <v>1</v>
      </c>
      <c r="K83" s="49">
        <v>1</v>
      </c>
      <c r="L83" s="49">
        <v>1</v>
      </c>
      <c r="M83" s="49">
        <v>2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9">
        <v>1</v>
      </c>
      <c r="V83" s="72">
        <f t="shared" si="16"/>
        <v>0</v>
      </c>
    </row>
    <row r="84" spans="1:22" s="2" customFormat="1" ht="202.5" x14ac:dyDescent="0.2">
      <c r="A84" s="65">
        <f t="shared" ca="1" si="13"/>
        <v>21310</v>
      </c>
      <c r="B84" s="52" t="s">
        <v>83</v>
      </c>
      <c r="C84" s="46" t="s">
        <v>23</v>
      </c>
      <c r="D84" s="46" t="s">
        <v>23</v>
      </c>
      <c r="E84" s="75" t="s">
        <v>8</v>
      </c>
      <c r="F84" s="43">
        <f t="shared" ca="1" si="14"/>
        <v>1</v>
      </c>
      <c r="G84" s="44"/>
      <c r="H84" s="76">
        <f t="shared" ca="1" si="15"/>
        <v>0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0</v>
      </c>
      <c r="U84" s="49">
        <v>1</v>
      </c>
      <c r="V84" s="72">
        <f t="shared" si="16"/>
        <v>0</v>
      </c>
    </row>
    <row r="85" spans="1:22" s="2" customFormat="1" ht="45" x14ac:dyDescent="0.2">
      <c r="A85" s="65">
        <f t="shared" ca="1" si="13"/>
        <v>21311</v>
      </c>
      <c r="B85" s="52" t="s">
        <v>133</v>
      </c>
      <c r="C85" s="46" t="s">
        <v>23</v>
      </c>
      <c r="D85" s="46" t="s">
        <v>23</v>
      </c>
      <c r="E85" s="75" t="s">
        <v>8</v>
      </c>
      <c r="F85" s="43">
        <f t="shared" ca="1" si="14"/>
        <v>1</v>
      </c>
      <c r="G85" s="44"/>
      <c r="H85" s="76">
        <f t="shared" ca="1" si="15"/>
        <v>0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0</v>
      </c>
      <c r="O85" s="49">
        <v>1</v>
      </c>
      <c r="P85" s="49">
        <v>1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72">
        <f t="shared" si="16"/>
        <v>0</v>
      </c>
    </row>
    <row r="86" spans="1:22" x14ac:dyDescent="0.2">
      <c r="A86" s="120"/>
      <c r="B86" s="121"/>
      <c r="C86" s="121"/>
      <c r="D86" s="121"/>
      <c r="E86" s="121"/>
      <c r="F86" s="122" t="str">
        <f>"Ukupno "&amp;LOWER(B6)&amp;" - "&amp;LOWER(B74)&amp;":"</f>
        <v>Ukupno sustav video nadzora - usluga:</v>
      </c>
      <c r="G86" s="160">
        <f ca="1">SUM(H75:H85)</f>
        <v>0</v>
      </c>
      <c r="H86" s="160"/>
      <c r="I86" s="49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72">
        <f t="shared" ca="1" si="16"/>
        <v>0</v>
      </c>
    </row>
    <row r="87" spans="1:22" s="24" customFormat="1" x14ac:dyDescent="0.2">
      <c r="A87" s="65" t="s">
        <v>36</v>
      </c>
      <c r="B87" s="29"/>
      <c r="C87" s="28"/>
      <c r="D87" s="28"/>
      <c r="E87" s="28"/>
      <c r="F87" s="28"/>
      <c r="G87" s="33"/>
      <c r="H87" s="64"/>
      <c r="I87" s="49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72"/>
    </row>
    <row r="88" spans="1:22" s="1" customFormat="1" x14ac:dyDescent="0.2">
      <c r="A88" s="34">
        <f t="shared" ref="A88:A113" ca="1" si="17">IF(VALUE(broj_sheet)&lt;10,
IF(OFFSET(A88,-1,0)=".",broj_sheet*10+(COUNTIF(INDIRECT(ADDRESS(1,COLUMN())&amp;":"&amp;ADDRESS(ROW()-1,COLUMN())),"&lt;99"))+1,
IF(OR(LEN(OFFSET(A88,-1,0))=2,AND(LEN(OFFSET(A88,-1,0))=0,LEN(OFFSET(A88,-3,0))=5)),
IF(LEN(OFFSET(A88,-1,0))=2,(OFFSET(A88,-1,0))*10+1,IF(AND(LEN(OFFSET(A88,-1,0))=0,LEN(OFFSET(A88,-3,0))=5),INT(LEFT(OFFSET(A88,-3,0),3))+1,"greška x")),
IF(LEN(OFFSET(A88,-1,0))=3,(OFFSET(A88,-1,0))*100+1,
IF(LEN(OFFSET(A88,-1,0))=5,(OFFSET(A88,-1,0))+1,"greška1")))),
IF(VALUE(broj_sheet)&gt;=10,
IF(OFFSET(A88,-1,0)= ".",broj_sheet*10+(COUNTIF(INDIRECT(ADDRESS(1,COLUMN())&amp;":"&amp;ADDRESS(ROW()-1,COLUMN())),"&lt;999"))+1,
IF(OR(LEN(OFFSET(A88,-1,0))=3,AND(LEN(OFFSET(A88,-1,0))=0,LEN(OFFSET(A88,-3,0))=6)),
IF(LEN(OFFSET(A88,-1,0))=3,(OFFSET(A88,-1,0))*10+1,IF(AND(LEN(OFFSET(A88,-1,0))=0,LEN(OFFSET(A88,-3,0))=6),INT(LEFT(OFFSET(A88,-3,0),4))+1,"greška y")),
IF(LEN(OFFSET(A88,-1,0))=4,(OFFSET(A88,-1,0))*100+1,
IF(LEN(OFFSET(A88,-1,0))=6,(OFFSET(A88,-1,0))+1,"greška2")))),"greška3"))</f>
        <v>22</v>
      </c>
      <c r="B88" s="53" t="s">
        <v>11</v>
      </c>
      <c r="C88" s="39"/>
      <c r="D88" s="39"/>
      <c r="E88" s="54"/>
      <c r="F88" s="55"/>
      <c r="G88" s="56"/>
      <c r="H88" s="56"/>
      <c r="I88" s="49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72"/>
    </row>
    <row r="89" spans="1:22" s="1" customFormat="1" x14ac:dyDescent="0.2">
      <c r="A89" s="34">
        <f t="shared" ca="1" si="17"/>
        <v>221</v>
      </c>
      <c r="B89" s="53" t="s">
        <v>6</v>
      </c>
      <c r="C89" s="39"/>
      <c r="D89" s="39"/>
      <c r="E89" s="54"/>
      <c r="F89" s="55"/>
      <c r="G89" s="56"/>
      <c r="H89" s="56"/>
      <c r="I89" s="49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72"/>
    </row>
    <row r="90" spans="1:22" s="7" customFormat="1" ht="168.75" x14ac:dyDescent="0.2">
      <c r="A90" s="65">
        <f t="shared" ca="1" si="17"/>
        <v>22101</v>
      </c>
      <c r="B90" s="32" t="s">
        <v>166</v>
      </c>
      <c r="C90" s="84"/>
      <c r="D90" s="84"/>
      <c r="E90" s="75" t="s">
        <v>7</v>
      </c>
      <c r="F90" s="43">
        <f t="shared" ref="F90:F113" ca="1" si="18">INDIRECT(ADDRESS(ROW(),COLUMN()+2+broj_sheet))</f>
        <v>1</v>
      </c>
      <c r="G90" s="44"/>
      <c r="H90" s="77">
        <f t="shared" ref="H90:H93" ca="1" si="19">G90*F90</f>
        <v>0</v>
      </c>
      <c r="I90" s="49">
        <v>1</v>
      </c>
      <c r="J90" s="49">
        <v>1</v>
      </c>
      <c r="K90" s="49">
        <v>1</v>
      </c>
      <c r="L90" s="49">
        <v>1</v>
      </c>
      <c r="M90" s="49">
        <v>0</v>
      </c>
      <c r="N90" s="49">
        <v>1</v>
      </c>
      <c r="O90" s="49">
        <v>1</v>
      </c>
      <c r="P90" s="49">
        <v>1</v>
      </c>
      <c r="Q90" s="49">
        <v>1</v>
      </c>
      <c r="R90" s="49">
        <v>1</v>
      </c>
      <c r="S90" s="49">
        <v>1</v>
      </c>
      <c r="T90" s="49">
        <v>0</v>
      </c>
      <c r="U90" s="49">
        <v>0</v>
      </c>
      <c r="V90" s="72">
        <f t="shared" ref="V90:V114" si="20">SUM(I90:U90)*G90</f>
        <v>0</v>
      </c>
    </row>
    <row r="91" spans="1:22" s="7" customFormat="1" ht="78.75" x14ac:dyDescent="0.2">
      <c r="A91" s="65">
        <f t="shared" ca="1" si="17"/>
        <v>22102</v>
      </c>
      <c r="B91" s="32" t="s">
        <v>156</v>
      </c>
      <c r="C91" s="84"/>
      <c r="D91" s="84"/>
      <c r="E91" s="75" t="s">
        <v>7</v>
      </c>
      <c r="F91" s="43">
        <f t="shared" ca="1" si="18"/>
        <v>1</v>
      </c>
      <c r="G91" s="44"/>
      <c r="H91" s="77">
        <f t="shared" ca="1" si="19"/>
        <v>0</v>
      </c>
      <c r="I91" s="49">
        <v>1</v>
      </c>
      <c r="J91" s="49">
        <v>1</v>
      </c>
      <c r="K91" s="49">
        <v>1</v>
      </c>
      <c r="L91" s="49">
        <v>1</v>
      </c>
      <c r="M91" s="49">
        <v>2</v>
      </c>
      <c r="N91" s="49">
        <v>1</v>
      </c>
      <c r="O91" s="49">
        <v>0</v>
      </c>
      <c r="P91" s="49">
        <v>1</v>
      </c>
      <c r="Q91" s="49">
        <v>0</v>
      </c>
      <c r="R91" s="49">
        <v>1</v>
      </c>
      <c r="S91" s="49">
        <v>1</v>
      </c>
      <c r="T91" s="49">
        <v>0</v>
      </c>
      <c r="U91" s="49">
        <v>0</v>
      </c>
      <c r="V91" s="72">
        <f t="shared" si="20"/>
        <v>0</v>
      </c>
    </row>
    <row r="92" spans="1:22" s="7" customFormat="1" ht="45" x14ac:dyDescent="0.2">
      <c r="A92" s="65">
        <f t="shared" ca="1" si="17"/>
        <v>22103</v>
      </c>
      <c r="B92" s="32" t="s">
        <v>145</v>
      </c>
      <c r="C92" s="84"/>
      <c r="D92" s="84"/>
      <c r="E92" s="75" t="s">
        <v>7</v>
      </c>
      <c r="F92" s="43">
        <f t="shared" ca="1" si="18"/>
        <v>3</v>
      </c>
      <c r="G92" s="44"/>
      <c r="H92" s="77">
        <f t="shared" ca="1" si="19"/>
        <v>0</v>
      </c>
      <c r="I92" s="49">
        <v>3</v>
      </c>
      <c r="J92" s="49">
        <v>3</v>
      </c>
      <c r="K92" s="49">
        <v>3</v>
      </c>
      <c r="L92" s="49">
        <v>3</v>
      </c>
      <c r="M92" s="49">
        <v>11</v>
      </c>
      <c r="N92" s="49">
        <v>3</v>
      </c>
      <c r="O92" s="49">
        <v>3</v>
      </c>
      <c r="P92" s="49">
        <v>3</v>
      </c>
      <c r="Q92" s="49">
        <v>2</v>
      </c>
      <c r="R92" s="49">
        <v>4</v>
      </c>
      <c r="S92" s="49">
        <v>3</v>
      </c>
      <c r="T92" s="49">
        <v>4</v>
      </c>
      <c r="U92" s="49">
        <v>0</v>
      </c>
      <c r="V92" s="72">
        <f t="shared" si="20"/>
        <v>0</v>
      </c>
    </row>
    <row r="93" spans="1:22" s="7" customFormat="1" ht="56.25" x14ac:dyDescent="0.2">
      <c r="A93" s="73">
        <f t="shared" ca="1" si="17"/>
        <v>22104</v>
      </c>
      <c r="B93" s="62" t="s">
        <v>62</v>
      </c>
      <c r="C93" s="78"/>
      <c r="D93" s="78"/>
      <c r="E93" s="79" t="s">
        <v>7</v>
      </c>
      <c r="F93" s="43">
        <f t="shared" ca="1" si="18"/>
        <v>1</v>
      </c>
      <c r="G93" s="80"/>
      <c r="H93" s="80">
        <f t="shared" ca="1" si="19"/>
        <v>0</v>
      </c>
      <c r="I93" s="49">
        <v>1</v>
      </c>
      <c r="J93" s="49">
        <v>1</v>
      </c>
      <c r="K93" s="49">
        <v>1</v>
      </c>
      <c r="L93" s="49">
        <v>1</v>
      </c>
      <c r="M93" s="49">
        <v>1</v>
      </c>
      <c r="N93" s="49">
        <v>1</v>
      </c>
      <c r="O93" s="49">
        <v>1</v>
      </c>
      <c r="P93" s="49">
        <v>1</v>
      </c>
      <c r="Q93" s="49">
        <v>1</v>
      </c>
      <c r="R93" s="49">
        <v>1</v>
      </c>
      <c r="S93" s="49">
        <v>1</v>
      </c>
      <c r="T93" s="49">
        <v>0</v>
      </c>
      <c r="U93" s="49">
        <v>0</v>
      </c>
      <c r="V93" s="72">
        <f t="shared" si="20"/>
        <v>0</v>
      </c>
    </row>
    <row r="94" spans="1:22" s="2" customFormat="1" ht="67.5" x14ac:dyDescent="0.2">
      <c r="A94" s="65">
        <f t="shared" ca="1" si="17"/>
        <v>22105</v>
      </c>
      <c r="B94" s="62" t="s">
        <v>143</v>
      </c>
      <c r="C94" s="84"/>
      <c r="D94" s="84"/>
      <c r="E94" s="75" t="s">
        <v>7</v>
      </c>
      <c r="F94" s="43">
        <v>12</v>
      </c>
      <c r="G94" s="44"/>
      <c r="H94" s="76">
        <f>F94*G94</f>
        <v>0</v>
      </c>
      <c r="I94" s="49">
        <v>13</v>
      </c>
      <c r="J94" s="45">
        <v>13</v>
      </c>
      <c r="K94" s="45">
        <v>12</v>
      </c>
      <c r="L94" s="45">
        <v>12</v>
      </c>
      <c r="M94" s="45">
        <v>36</v>
      </c>
      <c r="N94" s="45">
        <v>13</v>
      </c>
      <c r="O94" s="45">
        <v>12</v>
      </c>
      <c r="P94" s="45">
        <v>15</v>
      </c>
      <c r="Q94" s="45">
        <v>9</v>
      </c>
      <c r="R94" s="45">
        <v>13</v>
      </c>
      <c r="S94" s="45">
        <v>13</v>
      </c>
      <c r="T94" s="45">
        <v>10</v>
      </c>
      <c r="U94" s="45">
        <v>0</v>
      </c>
      <c r="V94" s="72">
        <f t="shared" si="20"/>
        <v>0</v>
      </c>
    </row>
    <row r="95" spans="1:22" s="2" customFormat="1" ht="67.5" x14ac:dyDescent="0.2">
      <c r="A95" s="65">
        <f t="shared" ca="1" si="17"/>
        <v>22106</v>
      </c>
      <c r="B95" s="62" t="s">
        <v>144</v>
      </c>
      <c r="C95" s="84"/>
      <c r="D95" s="84"/>
      <c r="E95" s="75" t="s">
        <v>7</v>
      </c>
      <c r="F95" s="43">
        <v>1</v>
      </c>
      <c r="G95" s="44"/>
      <c r="H95" s="76">
        <f>F95*G95</f>
        <v>0</v>
      </c>
      <c r="I95" s="49">
        <v>0</v>
      </c>
      <c r="J95" s="45">
        <v>2</v>
      </c>
      <c r="K95" s="45">
        <v>2</v>
      </c>
      <c r="L95" s="45">
        <v>1</v>
      </c>
      <c r="M95" s="45">
        <v>0</v>
      </c>
      <c r="N95" s="45">
        <v>13</v>
      </c>
      <c r="O95" s="45">
        <v>1</v>
      </c>
      <c r="P95" s="45">
        <v>1</v>
      </c>
      <c r="Q95" s="45">
        <v>0</v>
      </c>
      <c r="R95" s="45">
        <v>2</v>
      </c>
      <c r="S95" s="45">
        <v>0</v>
      </c>
      <c r="T95" s="45">
        <v>10</v>
      </c>
      <c r="U95" s="45">
        <v>0</v>
      </c>
      <c r="V95" s="72">
        <f t="shared" si="20"/>
        <v>0</v>
      </c>
    </row>
    <row r="96" spans="1:22" s="2" customFormat="1" ht="112.5" x14ac:dyDescent="0.2">
      <c r="A96" s="65">
        <f t="shared" ca="1" si="17"/>
        <v>22107</v>
      </c>
      <c r="B96" s="32" t="s">
        <v>130</v>
      </c>
      <c r="C96" s="84"/>
      <c r="D96" s="84"/>
      <c r="E96" s="75" t="s">
        <v>7</v>
      </c>
      <c r="F96" s="43">
        <f t="shared" ca="1" si="18"/>
        <v>13</v>
      </c>
      <c r="G96" s="44"/>
      <c r="H96" s="76">
        <f ca="1">F96*G96</f>
        <v>0</v>
      </c>
      <c r="I96" s="49">
        <v>15</v>
      </c>
      <c r="J96" s="49">
        <v>13</v>
      </c>
      <c r="K96" s="49">
        <v>13</v>
      </c>
      <c r="L96" s="49">
        <v>15</v>
      </c>
      <c r="M96" s="49">
        <v>50</v>
      </c>
      <c r="N96" s="49">
        <v>15</v>
      </c>
      <c r="O96" s="49">
        <v>11</v>
      </c>
      <c r="P96" s="49">
        <v>15</v>
      </c>
      <c r="Q96" s="49">
        <v>9</v>
      </c>
      <c r="R96" s="49">
        <v>17</v>
      </c>
      <c r="S96" s="49">
        <v>15</v>
      </c>
      <c r="T96" s="49">
        <v>20</v>
      </c>
      <c r="U96" s="49">
        <v>0</v>
      </c>
      <c r="V96" s="72">
        <f t="shared" si="20"/>
        <v>0</v>
      </c>
    </row>
    <row r="97" spans="1:22" s="7" customFormat="1" ht="135" x14ac:dyDescent="0.2">
      <c r="A97" s="65">
        <f t="shared" ca="1" si="17"/>
        <v>22108</v>
      </c>
      <c r="B97" s="32" t="s">
        <v>115</v>
      </c>
      <c r="C97" s="84"/>
      <c r="D97" s="84"/>
      <c r="E97" s="75" t="s">
        <v>7</v>
      </c>
      <c r="F97" s="43">
        <f t="shared" ca="1" si="18"/>
        <v>1</v>
      </c>
      <c r="G97" s="44"/>
      <c r="H97" s="77">
        <f ca="1">G97*F97</f>
        <v>0</v>
      </c>
      <c r="I97" s="49">
        <v>1</v>
      </c>
      <c r="J97" s="49">
        <v>1</v>
      </c>
      <c r="K97" s="49">
        <v>1</v>
      </c>
      <c r="L97" s="49">
        <v>1</v>
      </c>
      <c r="M97" s="49">
        <v>1</v>
      </c>
      <c r="N97" s="49">
        <v>1</v>
      </c>
      <c r="O97" s="49">
        <v>1</v>
      </c>
      <c r="P97" s="49">
        <v>1</v>
      </c>
      <c r="Q97" s="49">
        <v>1</v>
      </c>
      <c r="R97" s="49">
        <v>1</v>
      </c>
      <c r="S97" s="49">
        <v>1</v>
      </c>
      <c r="T97" s="49">
        <v>1</v>
      </c>
      <c r="U97" s="49">
        <v>0</v>
      </c>
      <c r="V97" s="72">
        <f t="shared" si="20"/>
        <v>0</v>
      </c>
    </row>
    <row r="98" spans="1:22" s="2" customFormat="1" ht="67.5" x14ac:dyDescent="0.2">
      <c r="A98" s="65">
        <f t="shared" ca="1" si="17"/>
        <v>22109</v>
      </c>
      <c r="B98" s="32" t="s">
        <v>116</v>
      </c>
      <c r="C98" s="84"/>
      <c r="D98" s="84"/>
      <c r="E98" s="75" t="s">
        <v>7</v>
      </c>
      <c r="F98" s="43">
        <f t="shared" ca="1" si="18"/>
        <v>1</v>
      </c>
      <c r="G98" s="44"/>
      <c r="H98" s="76">
        <f t="shared" ref="H98:H113" ca="1" si="21">F98*G98</f>
        <v>0</v>
      </c>
      <c r="I98" s="49">
        <v>1</v>
      </c>
      <c r="J98" s="49">
        <v>1</v>
      </c>
      <c r="K98" s="49">
        <v>1</v>
      </c>
      <c r="L98" s="49">
        <v>1</v>
      </c>
      <c r="M98" s="49">
        <v>1</v>
      </c>
      <c r="N98" s="49">
        <v>1</v>
      </c>
      <c r="O98" s="49">
        <v>1</v>
      </c>
      <c r="P98" s="49">
        <v>1</v>
      </c>
      <c r="Q98" s="49">
        <v>1</v>
      </c>
      <c r="R98" s="49">
        <v>1</v>
      </c>
      <c r="S98" s="49">
        <v>1</v>
      </c>
      <c r="T98" s="49">
        <v>0</v>
      </c>
      <c r="U98" s="49">
        <v>1</v>
      </c>
      <c r="V98" s="72">
        <f t="shared" si="20"/>
        <v>0</v>
      </c>
    </row>
    <row r="99" spans="1:22" s="2" customFormat="1" ht="90" x14ac:dyDescent="0.2">
      <c r="A99" s="65">
        <f t="shared" ca="1" si="17"/>
        <v>22110</v>
      </c>
      <c r="B99" s="32" t="s">
        <v>117</v>
      </c>
      <c r="C99" s="84"/>
      <c r="D99" s="84"/>
      <c r="E99" s="75" t="s">
        <v>7</v>
      </c>
      <c r="F99" s="43">
        <f t="shared" ca="1" si="18"/>
        <v>1</v>
      </c>
      <c r="G99" s="44"/>
      <c r="H99" s="76">
        <f t="shared" ca="1" si="21"/>
        <v>0</v>
      </c>
      <c r="I99" s="49">
        <v>1</v>
      </c>
      <c r="J99" s="49">
        <v>1</v>
      </c>
      <c r="K99" s="49">
        <v>1</v>
      </c>
      <c r="L99" s="49">
        <v>1</v>
      </c>
      <c r="M99" s="49">
        <v>1</v>
      </c>
      <c r="N99" s="49">
        <v>1</v>
      </c>
      <c r="O99" s="49">
        <v>1</v>
      </c>
      <c r="P99" s="49">
        <v>1</v>
      </c>
      <c r="Q99" s="49">
        <v>1</v>
      </c>
      <c r="R99" s="49">
        <v>1</v>
      </c>
      <c r="S99" s="49">
        <v>1</v>
      </c>
      <c r="T99" s="49">
        <v>0</v>
      </c>
      <c r="U99" s="49">
        <v>1</v>
      </c>
      <c r="V99" s="72">
        <f t="shared" si="20"/>
        <v>0</v>
      </c>
    </row>
    <row r="100" spans="1:22" s="2" customFormat="1" ht="101.25" x14ac:dyDescent="0.2">
      <c r="A100" s="65">
        <f t="shared" ca="1" si="17"/>
        <v>22111</v>
      </c>
      <c r="B100" s="32" t="s">
        <v>119</v>
      </c>
      <c r="C100" s="85"/>
      <c r="D100" s="85"/>
      <c r="E100" s="41" t="s">
        <v>7</v>
      </c>
      <c r="F100" s="43">
        <f t="shared" ca="1" si="18"/>
        <v>1</v>
      </c>
      <c r="G100" s="44"/>
      <c r="H100" s="44">
        <f t="shared" ca="1" si="21"/>
        <v>0</v>
      </c>
      <c r="I100" s="49">
        <v>1</v>
      </c>
      <c r="J100" s="49">
        <v>1</v>
      </c>
      <c r="K100" s="49">
        <v>1</v>
      </c>
      <c r="L100" s="49">
        <v>1</v>
      </c>
      <c r="M100" s="49">
        <v>2</v>
      </c>
      <c r="N100" s="49">
        <v>1</v>
      </c>
      <c r="O100" s="49">
        <v>1</v>
      </c>
      <c r="P100" s="49">
        <v>1</v>
      </c>
      <c r="Q100" s="49">
        <v>1</v>
      </c>
      <c r="R100" s="49">
        <v>1</v>
      </c>
      <c r="S100" s="49">
        <v>1</v>
      </c>
      <c r="T100" s="49">
        <v>0</v>
      </c>
      <c r="U100" s="49">
        <v>0</v>
      </c>
      <c r="V100" s="72">
        <f t="shared" si="20"/>
        <v>0</v>
      </c>
    </row>
    <row r="101" spans="1:22" s="2" customFormat="1" ht="78.75" x14ac:dyDescent="0.2">
      <c r="A101" s="65">
        <f t="shared" ca="1" si="17"/>
        <v>22112</v>
      </c>
      <c r="B101" s="32" t="s">
        <v>120</v>
      </c>
      <c r="C101" s="84"/>
      <c r="D101" s="84"/>
      <c r="E101" s="75" t="s">
        <v>7</v>
      </c>
      <c r="F101" s="43">
        <f t="shared" ca="1" si="18"/>
        <v>1</v>
      </c>
      <c r="G101" s="44"/>
      <c r="H101" s="76">
        <f t="shared" ca="1" si="21"/>
        <v>0</v>
      </c>
      <c r="I101" s="49">
        <v>1</v>
      </c>
      <c r="J101" s="49">
        <v>1</v>
      </c>
      <c r="K101" s="49">
        <v>1</v>
      </c>
      <c r="L101" s="49">
        <v>1</v>
      </c>
      <c r="M101" s="49">
        <v>1</v>
      </c>
      <c r="N101" s="49">
        <v>1</v>
      </c>
      <c r="O101" s="49">
        <v>1</v>
      </c>
      <c r="P101" s="49">
        <v>1</v>
      </c>
      <c r="Q101" s="49">
        <v>1</v>
      </c>
      <c r="R101" s="49">
        <v>1</v>
      </c>
      <c r="S101" s="49">
        <v>1</v>
      </c>
      <c r="T101" s="49">
        <v>0</v>
      </c>
      <c r="U101" s="45">
        <v>0</v>
      </c>
      <c r="V101" s="72">
        <f t="shared" si="20"/>
        <v>0</v>
      </c>
    </row>
    <row r="102" spans="1:22" s="2" customFormat="1" ht="56.25" x14ac:dyDescent="0.2">
      <c r="A102" s="65">
        <f t="shared" ca="1" si="17"/>
        <v>22113</v>
      </c>
      <c r="B102" s="32" t="s">
        <v>121</v>
      </c>
      <c r="C102" s="84"/>
      <c r="D102" s="84"/>
      <c r="E102" s="75" t="s">
        <v>7</v>
      </c>
      <c r="F102" s="43">
        <f t="shared" ca="1" si="18"/>
        <v>1</v>
      </c>
      <c r="G102" s="44"/>
      <c r="H102" s="76">
        <f t="shared" ca="1" si="21"/>
        <v>0</v>
      </c>
      <c r="I102" s="49">
        <v>1</v>
      </c>
      <c r="J102" s="49">
        <v>1</v>
      </c>
      <c r="K102" s="49">
        <v>1</v>
      </c>
      <c r="L102" s="49">
        <v>1</v>
      </c>
      <c r="M102" s="49">
        <v>1</v>
      </c>
      <c r="N102" s="49">
        <v>1</v>
      </c>
      <c r="O102" s="49">
        <v>1</v>
      </c>
      <c r="P102" s="49">
        <v>1</v>
      </c>
      <c r="Q102" s="49">
        <v>1</v>
      </c>
      <c r="R102" s="49">
        <v>1</v>
      </c>
      <c r="S102" s="49">
        <v>1</v>
      </c>
      <c r="T102" s="49">
        <v>0</v>
      </c>
      <c r="U102" s="45">
        <v>0</v>
      </c>
      <c r="V102" s="72">
        <f t="shared" si="20"/>
        <v>0</v>
      </c>
    </row>
    <row r="103" spans="1:22" s="11" customFormat="1" ht="90" x14ac:dyDescent="0.2">
      <c r="A103" s="65">
        <f t="shared" ca="1" si="17"/>
        <v>22114</v>
      </c>
      <c r="B103" s="32" t="s">
        <v>142</v>
      </c>
      <c r="C103" s="84"/>
      <c r="D103" s="84"/>
      <c r="E103" s="82" t="s">
        <v>9</v>
      </c>
      <c r="F103" s="43">
        <f t="shared" ca="1" si="18"/>
        <v>800</v>
      </c>
      <c r="G103" s="44"/>
      <c r="H103" s="83">
        <f t="shared" ca="1" si="21"/>
        <v>0</v>
      </c>
      <c r="I103" s="49">
        <v>400</v>
      </c>
      <c r="J103" s="45">
        <v>800</v>
      </c>
      <c r="K103" s="45">
        <v>800</v>
      </c>
      <c r="L103" s="45">
        <v>400</v>
      </c>
      <c r="M103" s="45">
        <v>800</v>
      </c>
      <c r="N103" s="45">
        <v>250</v>
      </c>
      <c r="O103" s="45">
        <v>400</v>
      </c>
      <c r="P103" s="45">
        <v>800</v>
      </c>
      <c r="Q103" s="45">
        <v>0</v>
      </c>
      <c r="R103" s="45">
        <v>400</v>
      </c>
      <c r="S103" s="45">
        <v>400</v>
      </c>
      <c r="T103" s="45">
        <v>0</v>
      </c>
      <c r="U103" s="45">
        <v>0</v>
      </c>
      <c r="V103" s="72">
        <f t="shared" si="20"/>
        <v>0</v>
      </c>
    </row>
    <row r="104" spans="1:22" s="11" customFormat="1" ht="112.5" x14ac:dyDescent="0.2">
      <c r="A104" s="65">
        <f t="shared" ca="1" si="17"/>
        <v>22115</v>
      </c>
      <c r="B104" s="32" t="s">
        <v>105</v>
      </c>
      <c r="C104" s="84"/>
      <c r="D104" s="84"/>
      <c r="E104" s="82" t="s">
        <v>7</v>
      </c>
      <c r="F104" s="43">
        <f t="shared" ca="1" si="18"/>
        <v>2</v>
      </c>
      <c r="G104" s="44"/>
      <c r="H104" s="83">
        <f t="shared" ca="1" si="21"/>
        <v>0</v>
      </c>
      <c r="I104" s="49">
        <v>1</v>
      </c>
      <c r="J104" s="45">
        <v>2</v>
      </c>
      <c r="K104" s="45">
        <v>2</v>
      </c>
      <c r="L104" s="45">
        <v>1</v>
      </c>
      <c r="M104" s="45">
        <v>2</v>
      </c>
      <c r="N104" s="45">
        <v>1</v>
      </c>
      <c r="O104" s="45">
        <v>1</v>
      </c>
      <c r="P104" s="45">
        <v>2</v>
      </c>
      <c r="Q104" s="45">
        <v>0</v>
      </c>
      <c r="R104" s="45">
        <v>1</v>
      </c>
      <c r="S104" s="45">
        <v>1</v>
      </c>
      <c r="T104" s="45">
        <v>0</v>
      </c>
      <c r="U104" s="45">
        <v>0</v>
      </c>
      <c r="V104" s="72">
        <f t="shared" si="20"/>
        <v>0</v>
      </c>
    </row>
    <row r="105" spans="1:22" s="11" customFormat="1" ht="90" x14ac:dyDescent="0.2">
      <c r="A105" s="69">
        <f t="shared" ca="1" si="17"/>
        <v>22116</v>
      </c>
      <c r="B105" s="32" t="s">
        <v>122</v>
      </c>
      <c r="C105" s="84"/>
      <c r="D105" s="84"/>
      <c r="E105" s="82" t="s">
        <v>7</v>
      </c>
      <c r="F105" s="43">
        <f t="shared" ca="1" si="18"/>
        <v>1</v>
      </c>
      <c r="G105" s="44"/>
      <c r="H105" s="77">
        <f t="shared" ca="1" si="21"/>
        <v>0</v>
      </c>
      <c r="I105" s="49">
        <v>1</v>
      </c>
      <c r="J105" s="45">
        <v>1</v>
      </c>
      <c r="K105" s="45">
        <v>1</v>
      </c>
      <c r="L105" s="45">
        <v>1</v>
      </c>
      <c r="M105" s="45">
        <v>1</v>
      </c>
      <c r="N105" s="45">
        <v>1</v>
      </c>
      <c r="O105" s="45">
        <v>1</v>
      </c>
      <c r="P105" s="45">
        <v>1</v>
      </c>
      <c r="Q105" s="45">
        <v>0</v>
      </c>
      <c r="R105" s="45">
        <v>1</v>
      </c>
      <c r="S105" s="45">
        <v>1</v>
      </c>
      <c r="T105" s="45">
        <v>0</v>
      </c>
      <c r="U105" s="45">
        <v>0</v>
      </c>
      <c r="V105" s="72">
        <f t="shared" si="20"/>
        <v>0</v>
      </c>
    </row>
    <row r="106" spans="1:22" s="11" customFormat="1" ht="90" x14ac:dyDescent="0.2">
      <c r="A106" s="65">
        <f t="shared" ca="1" si="17"/>
        <v>22117</v>
      </c>
      <c r="B106" s="32" t="s">
        <v>106</v>
      </c>
      <c r="C106" s="84"/>
      <c r="D106" s="84"/>
      <c r="E106" s="82" t="s">
        <v>7</v>
      </c>
      <c r="F106" s="43">
        <f t="shared" ca="1" si="18"/>
        <v>1</v>
      </c>
      <c r="G106" s="44"/>
      <c r="H106" s="83">
        <f t="shared" ca="1" si="21"/>
        <v>0</v>
      </c>
      <c r="I106" s="49">
        <v>1</v>
      </c>
      <c r="J106" s="45">
        <v>1</v>
      </c>
      <c r="K106" s="45">
        <v>1</v>
      </c>
      <c r="L106" s="45">
        <v>1</v>
      </c>
      <c r="M106" s="45">
        <v>1</v>
      </c>
      <c r="N106" s="45">
        <v>1</v>
      </c>
      <c r="O106" s="45">
        <v>1</v>
      </c>
      <c r="P106" s="45">
        <v>1</v>
      </c>
      <c r="Q106" s="45">
        <v>0</v>
      </c>
      <c r="R106" s="45">
        <v>1</v>
      </c>
      <c r="S106" s="45">
        <v>1</v>
      </c>
      <c r="T106" s="45">
        <v>0</v>
      </c>
      <c r="U106" s="45">
        <v>0</v>
      </c>
      <c r="V106" s="72">
        <f t="shared" si="20"/>
        <v>0</v>
      </c>
    </row>
    <row r="107" spans="1:22" s="11" customFormat="1" ht="78.75" x14ac:dyDescent="0.2">
      <c r="A107" s="69">
        <f t="shared" ca="1" si="17"/>
        <v>22118</v>
      </c>
      <c r="B107" s="32" t="s">
        <v>107</v>
      </c>
      <c r="C107" s="84"/>
      <c r="D107" s="84"/>
      <c r="E107" s="75" t="s">
        <v>7</v>
      </c>
      <c r="F107" s="43">
        <f t="shared" ca="1" si="18"/>
        <v>1</v>
      </c>
      <c r="G107" s="44"/>
      <c r="H107" s="77">
        <f t="shared" ca="1" si="21"/>
        <v>0</v>
      </c>
      <c r="I107" s="49">
        <v>0</v>
      </c>
      <c r="J107" s="45">
        <v>1</v>
      </c>
      <c r="K107" s="45">
        <v>1</v>
      </c>
      <c r="L107" s="45">
        <v>0</v>
      </c>
      <c r="M107" s="45">
        <v>1</v>
      </c>
      <c r="N107" s="45">
        <v>0</v>
      </c>
      <c r="O107" s="45">
        <v>0</v>
      </c>
      <c r="P107" s="45">
        <v>1</v>
      </c>
      <c r="Q107" s="45">
        <v>0</v>
      </c>
      <c r="R107" s="45">
        <v>0</v>
      </c>
      <c r="S107" s="45">
        <v>0</v>
      </c>
      <c r="T107" s="45">
        <v>0</v>
      </c>
      <c r="U107" s="45">
        <v>0</v>
      </c>
      <c r="V107" s="72">
        <f t="shared" si="20"/>
        <v>0</v>
      </c>
    </row>
    <row r="108" spans="1:22" s="11" customFormat="1" ht="67.5" x14ac:dyDescent="0.2">
      <c r="A108" s="65">
        <f t="shared" ca="1" si="17"/>
        <v>22119</v>
      </c>
      <c r="B108" s="32" t="s">
        <v>108</v>
      </c>
      <c r="C108" s="84"/>
      <c r="D108" s="84"/>
      <c r="E108" s="82" t="s">
        <v>7</v>
      </c>
      <c r="F108" s="43">
        <f t="shared" ca="1" si="18"/>
        <v>2</v>
      </c>
      <c r="G108" s="44"/>
      <c r="H108" s="83">
        <f t="shared" ca="1" si="21"/>
        <v>0</v>
      </c>
      <c r="I108" s="49">
        <v>2</v>
      </c>
      <c r="J108" s="45">
        <v>2</v>
      </c>
      <c r="K108" s="45">
        <v>2</v>
      </c>
      <c r="L108" s="45">
        <v>2</v>
      </c>
      <c r="M108" s="45">
        <v>2</v>
      </c>
      <c r="N108" s="45">
        <v>2</v>
      </c>
      <c r="O108" s="45">
        <v>2</v>
      </c>
      <c r="P108" s="45">
        <v>2</v>
      </c>
      <c r="Q108" s="45">
        <v>0</v>
      </c>
      <c r="R108" s="45">
        <v>2</v>
      </c>
      <c r="S108" s="45">
        <v>2</v>
      </c>
      <c r="T108" s="45">
        <v>0</v>
      </c>
      <c r="U108" s="45">
        <v>0</v>
      </c>
      <c r="V108" s="72">
        <f t="shared" si="20"/>
        <v>0</v>
      </c>
    </row>
    <row r="109" spans="1:22" s="11" customFormat="1" ht="101.25" x14ac:dyDescent="0.2">
      <c r="A109" s="69">
        <f t="shared" ca="1" si="17"/>
        <v>22120</v>
      </c>
      <c r="B109" s="32" t="s">
        <v>98</v>
      </c>
      <c r="C109" s="84"/>
      <c r="D109" s="84"/>
      <c r="E109" s="82" t="s">
        <v>7</v>
      </c>
      <c r="F109" s="43">
        <f t="shared" ca="1" si="18"/>
        <v>2</v>
      </c>
      <c r="G109" s="44"/>
      <c r="H109" s="77">
        <f t="shared" ca="1" si="21"/>
        <v>0</v>
      </c>
      <c r="I109" s="49">
        <v>2</v>
      </c>
      <c r="J109" s="49">
        <v>2</v>
      </c>
      <c r="K109" s="49">
        <v>2</v>
      </c>
      <c r="L109" s="49">
        <v>2</v>
      </c>
      <c r="M109" s="49">
        <v>2</v>
      </c>
      <c r="N109" s="49">
        <v>2</v>
      </c>
      <c r="O109" s="49">
        <v>2</v>
      </c>
      <c r="P109" s="49">
        <v>2</v>
      </c>
      <c r="Q109" s="49">
        <v>0</v>
      </c>
      <c r="R109" s="49">
        <v>2</v>
      </c>
      <c r="S109" s="49">
        <v>2</v>
      </c>
      <c r="T109" s="49">
        <v>0</v>
      </c>
      <c r="U109" s="49">
        <v>0</v>
      </c>
      <c r="V109" s="72">
        <f t="shared" si="20"/>
        <v>0</v>
      </c>
    </row>
    <row r="110" spans="1:22" s="11" customFormat="1" ht="78.75" x14ac:dyDescent="0.2">
      <c r="A110" s="73">
        <f t="shared" ca="1" si="17"/>
        <v>22121</v>
      </c>
      <c r="B110" s="32" t="s">
        <v>109</v>
      </c>
      <c r="C110" s="84"/>
      <c r="D110" s="84"/>
      <c r="E110" s="75" t="s">
        <v>7</v>
      </c>
      <c r="F110" s="43">
        <f t="shared" ca="1" si="18"/>
        <v>1</v>
      </c>
      <c r="G110" s="44"/>
      <c r="H110" s="77">
        <f t="shared" ca="1" si="21"/>
        <v>0</v>
      </c>
      <c r="I110" s="91">
        <v>1</v>
      </c>
      <c r="J110" s="91">
        <v>1</v>
      </c>
      <c r="K110" s="91">
        <v>1</v>
      </c>
      <c r="L110" s="91">
        <v>1</v>
      </c>
      <c r="M110" s="91">
        <v>1</v>
      </c>
      <c r="N110" s="91">
        <v>1</v>
      </c>
      <c r="O110" s="91">
        <v>1</v>
      </c>
      <c r="P110" s="91">
        <v>1</v>
      </c>
      <c r="Q110" s="91">
        <v>0</v>
      </c>
      <c r="R110" s="91">
        <v>1</v>
      </c>
      <c r="S110" s="91">
        <v>1</v>
      </c>
      <c r="T110" s="91">
        <v>0</v>
      </c>
      <c r="U110" s="91">
        <v>0</v>
      </c>
      <c r="V110" s="72">
        <f t="shared" si="20"/>
        <v>0</v>
      </c>
    </row>
    <row r="111" spans="1:22" s="11" customFormat="1" ht="78.75" x14ac:dyDescent="0.2">
      <c r="A111" s="73">
        <f t="shared" ca="1" si="17"/>
        <v>22122</v>
      </c>
      <c r="B111" s="32" t="s">
        <v>110</v>
      </c>
      <c r="C111" s="84"/>
      <c r="D111" s="84"/>
      <c r="E111" s="75" t="s">
        <v>7</v>
      </c>
      <c r="F111" s="43">
        <f t="shared" ca="1" si="18"/>
        <v>1</v>
      </c>
      <c r="G111" s="44"/>
      <c r="H111" s="77">
        <f t="shared" ca="1" si="21"/>
        <v>0</v>
      </c>
      <c r="I111" s="91">
        <v>1</v>
      </c>
      <c r="J111" s="91">
        <v>1</v>
      </c>
      <c r="K111" s="91">
        <v>1</v>
      </c>
      <c r="L111" s="91">
        <v>1</v>
      </c>
      <c r="M111" s="91">
        <v>1</v>
      </c>
      <c r="N111" s="91">
        <v>1</v>
      </c>
      <c r="O111" s="91">
        <v>1</v>
      </c>
      <c r="P111" s="91">
        <v>1</v>
      </c>
      <c r="Q111" s="91">
        <v>0</v>
      </c>
      <c r="R111" s="91">
        <v>1</v>
      </c>
      <c r="S111" s="91">
        <v>1</v>
      </c>
      <c r="T111" s="91">
        <v>0</v>
      </c>
      <c r="U111" s="91">
        <v>0</v>
      </c>
      <c r="V111" s="72">
        <f t="shared" si="20"/>
        <v>0</v>
      </c>
    </row>
    <row r="112" spans="1:22" s="11" customFormat="1" ht="123.75" x14ac:dyDescent="0.2">
      <c r="A112" s="69">
        <f t="shared" ca="1" si="17"/>
        <v>22123</v>
      </c>
      <c r="B112" s="32" t="s">
        <v>157</v>
      </c>
      <c r="C112" s="84"/>
      <c r="D112" s="84"/>
      <c r="E112" s="75" t="s">
        <v>7</v>
      </c>
      <c r="F112" s="43">
        <f t="shared" ca="1" si="18"/>
        <v>2</v>
      </c>
      <c r="G112" s="44"/>
      <c r="H112" s="77">
        <f t="shared" ca="1" si="21"/>
        <v>0</v>
      </c>
      <c r="I112" s="49">
        <v>1</v>
      </c>
      <c r="J112" s="45">
        <v>2</v>
      </c>
      <c r="K112" s="45">
        <v>1</v>
      </c>
      <c r="L112" s="45">
        <v>1</v>
      </c>
      <c r="M112" s="45">
        <v>1</v>
      </c>
      <c r="N112" s="45">
        <v>1</v>
      </c>
      <c r="O112" s="45">
        <v>2</v>
      </c>
      <c r="P112" s="45">
        <v>1</v>
      </c>
      <c r="Q112" s="45">
        <v>0</v>
      </c>
      <c r="R112" s="45">
        <v>2</v>
      </c>
      <c r="S112" s="45">
        <v>1</v>
      </c>
      <c r="T112" s="45"/>
      <c r="U112" s="45">
        <v>0</v>
      </c>
      <c r="V112" s="72">
        <f t="shared" si="20"/>
        <v>0</v>
      </c>
    </row>
    <row r="113" spans="1:22" s="11" customFormat="1" ht="112.5" x14ac:dyDescent="0.2">
      <c r="A113" s="69">
        <f t="shared" ca="1" si="17"/>
        <v>22124</v>
      </c>
      <c r="B113" s="32" t="s">
        <v>162</v>
      </c>
      <c r="C113" s="84"/>
      <c r="D113" s="84"/>
      <c r="E113" s="75" t="s">
        <v>7</v>
      </c>
      <c r="F113" s="43">
        <f t="shared" ca="1" si="18"/>
        <v>2</v>
      </c>
      <c r="G113" s="44"/>
      <c r="H113" s="77">
        <f t="shared" ca="1" si="21"/>
        <v>0</v>
      </c>
      <c r="I113" s="49">
        <v>1</v>
      </c>
      <c r="J113" s="45">
        <v>2</v>
      </c>
      <c r="K113" s="45">
        <v>1</v>
      </c>
      <c r="L113" s="45">
        <v>1</v>
      </c>
      <c r="M113" s="45">
        <v>1</v>
      </c>
      <c r="N113" s="45">
        <v>1</v>
      </c>
      <c r="O113" s="45">
        <v>2</v>
      </c>
      <c r="P113" s="45">
        <v>1</v>
      </c>
      <c r="Q113" s="45">
        <v>0</v>
      </c>
      <c r="R113" s="45">
        <v>2</v>
      </c>
      <c r="S113" s="45">
        <v>1</v>
      </c>
      <c r="T113" s="45"/>
      <c r="U113" s="45">
        <v>0</v>
      </c>
      <c r="V113" s="72">
        <f t="shared" si="20"/>
        <v>0</v>
      </c>
    </row>
    <row r="114" spans="1:22" x14ac:dyDescent="0.2">
      <c r="A114" s="120"/>
      <c r="B114" s="121"/>
      <c r="C114" s="121"/>
      <c r="D114" s="121"/>
      <c r="E114" s="121"/>
      <c r="F114" s="122" t="str">
        <f>"Ukupno "&amp;LOWER(B88)&amp;" - "&amp;LOWER(B89)&amp;":"</f>
        <v>Ukupno sustav protuprovalne i perimetarske zaštite - oprema:</v>
      </c>
      <c r="G114" s="160">
        <f ca="1">SUM(H90:H113)</f>
        <v>0</v>
      </c>
      <c r="H114" s="160"/>
      <c r="I114" s="49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72">
        <f t="shared" ca="1" si="20"/>
        <v>0</v>
      </c>
    </row>
    <row r="115" spans="1:22" s="24" customFormat="1" x14ac:dyDescent="0.2">
      <c r="A115" s="65"/>
      <c r="B115" s="29"/>
      <c r="C115" s="28"/>
      <c r="D115" s="28"/>
      <c r="E115" s="28"/>
      <c r="F115" s="28"/>
      <c r="G115" s="33"/>
      <c r="H115" s="64"/>
      <c r="I115" s="49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72"/>
    </row>
    <row r="116" spans="1:22" s="1" customFormat="1" x14ac:dyDescent="0.2">
      <c r="A116" s="34">
        <f t="shared" ref="A116:A125" ca="1" si="22">IF(VALUE(broj_sheet)&lt;10,
IF(OFFSET(A116,-1,0)=".",broj_sheet*10+(COUNTIF(INDIRECT(ADDRESS(1,COLUMN())&amp;":"&amp;ADDRESS(ROW()-1,COLUMN())),"&lt;99"))+1,
IF(OR(LEN(OFFSET(A116,-1,0))=2,AND(LEN(OFFSET(A116,-1,0))=0,LEN(OFFSET(A116,-3,0))=5)),
IF(LEN(OFFSET(A116,-1,0))=2,(OFFSET(A116,-1,0))*10+1,IF(AND(LEN(OFFSET(A116,-1,0))=0,LEN(OFFSET(A116,-3,0))=5),INT(LEFT(OFFSET(A116,-3,0),3))+1,"greška x")),
IF(LEN(OFFSET(A116,-1,0))=3,(OFFSET(A116,-1,0))*100+1,
IF(LEN(OFFSET(A116,-1,0))=5,(OFFSET(A116,-1,0))+1,"greška1")))),
IF(VALUE(broj_sheet)&gt;=10,
IF(OFFSET(A116,-1,0)= ".",broj_sheet*10+(COUNTIF(INDIRECT(ADDRESS(1,COLUMN())&amp;":"&amp;ADDRESS(ROW()-1,COLUMN())),"&lt;999"))+1,
IF(OR(LEN(OFFSET(A116,-1,0))=3,AND(LEN(OFFSET(A116,-1,0))=0,LEN(OFFSET(A116,-3,0))=6)),
IF(LEN(OFFSET(A116,-1,0))=3,(OFFSET(A116,-1,0))*10+1,IF(AND(LEN(OFFSET(A116,-1,0))=0,LEN(OFFSET(A116,-3,0))=6),INT(LEFT(OFFSET(A116,-3,0),4))+1,"greška y")),
IF(LEN(OFFSET(A116,-1,0))=4,(OFFSET(A116,-1,0))*100+1,
IF(LEN(OFFSET(A116,-1,0))=6,(OFFSET(A116,-1,0))+1,"greška2")))),"greška3"))</f>
        <v>222</v>
      </c>
      <c r="B116" s="53" t="s">
        <v>10</v>
      </c>
      <c r="C116" s="39"/>
      <c r="D116" s="39"/>
      <c r="E116" s="54"/>
      <c r="F116" s="55"/>
      <c r="G116" s="56"/>
      <c r="H116" s="56"/>
      <c r="I116" s="49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72"/>
    </row>
    <row r="117" spans="1:22" s="2" customFormat="1" ht="33.75" x14ac:dyDescent="0.2">
      <c r="A117" s="65">
        <f t="shared" ca="1" si="22"/>
        <v>22201</v>
      </c>
      <c r="B117" s="62" t="s">
        <v>111</v>
      </c>
      <c r="C117" s="46" t="s">
        <v>23</v>
      </c>
      <c r="D117" s="46" t="s">
        <v>23</v>
      </c>
      <c r="E117" s="78" t="s">
        <v>9</v>
      </c>
      <c r="F117" s="43">
        <f t="shared" ref="F117:F125" ca="1" si="23">INDIRECT(ADDRESS(ROW(),COLUMN()+2+broj_sheet))</f>
        <v>100</v>
      </c>
      <c r="G117" s="44"/>
      <c r="H117" s="80">
        <f t="shared" ref="H117:H125" ca="1" si="24">F117*G117</f>
        <v>0</v>
      </c>
      <c r="I117" s="49">
        <v>100</v>
      </c>
      <c r="J117" s="45">
        <v>100</v>
      </c>
      <c r="K117" s="49">
        <v>50</v>
      </c>
      <c r="L117" s="45">
        <v>50</v>
      </c>
      <c r="M117" s="49">
        <v>100</v>
      </c>
      <c r="N117" s="45">
        <v>25</v>
      </c>
      <c r="O117" s="49">
        <v>50</v>
      </c>
      <c r="P117" s="45">
        <v>50</v>
      </c>
      <c r="Q117" s="49">
        <v>50</v>
      </c>
      <c r="R117" s="45">
        <v>50</v>
      </c>
      <c r="S117" s="49">
        <v>50</v>
      </c>
      <c r="T117" s="45">
        <v>0</v>
      </c>
      <c r="U117" s="45">
        <v>0</v>
      </c>
      <c r="V117" s="72">
        <f t="shared" ref="V117:V126" si="25">SUM(I117:U117)*G117</f>
        <v>0</v>
      </c>
    </row>
    <row r="118" spans="1:22" s="2" customFormat="1" ht="33.75" x14ac:dyDescent="0.2">
      <c r="A118" s="65">
        <f t="shared" ca="1" si="22"/>
        <v>22202</v>
      </c>
      <c r="B118" s="62" t="s">
        <v>112</v>
      </c>
      <c r="C118" s="46" t="s">
        <v>23</v>
      </c>
      <c r="D118" s="46" t="s">
        <v>23</v>
      </c>
      <c r="E118" s="78" t="s">
        <v>9</v>
      </c>
      <c r="F118" s="43">
        <f t="shared" ca="1" si="23"/>
        <v>320</v>
      </c>
      <c r="G118" s="44"/>
      <c r="H118" s="80">
        <f t="shared" ca="1" si="24"/>
        <v>0</v>
      </c>
      <c r="I118" s="49">
        <v>250</v>
      </c>
      <c r="J118" s="45">
        <v>320</v>
      </c>
      <c r="K118" s="45">
        <v>350</v>
      </c>
      <c r="L118" s="45">
        <v>350</v>
      </c>
      <c r="M118" s="45">
        <v>1200</v>
      </c>
      <c r="N118" s="45">
        <v>50</v>
      </c>
      <c r="O118" s="45">
        <v>150</v>
      </c>
      <c r="P118" s="45">
        <v>200</v>
      </c>
      <c r="Q118" s="45">
        <v>100</v>
      </c>
      <c r="R118" s="45">
        <v>300</v>
      </c>
      <c r="S118" s="45">
        <v>200</v>
      </c>
      <c r="T118" s="45">
        <v>0</v>
      </c>
      <c r="U118" s="45">
        <v>0</v>
      </c>
      <c r="V118" s="72">
        <f t="shared" si="25"/>
        <v>0</v>
      </c>
    </row>
    <row r="119" spans="1:22" s="2" customFormat="1" ht="33.75" x14ac:dyDescent="0.2">
      <c r="A119" s="65">
        <f t="shared" ca="1" si="22"/>
        <v>22203</v>
      </c>
      <c r="B119" s="62" t="s">
        <v>113</v>
      </c>
      <c r="C119" s="46" t="s">
        <v>23</v>
      </c>
      <c r="D119" s="46" t="s">
        <v>23</v>
      </c>
      <c r="E119" s="78" t="s">
        <v>9</v>
      </c>
      <c r="F119" s="43">
        <f t="shared" ca="1" si="23"/>
        <v>1200</v>
      </c>
      <c r="G119" s="44"/>
      <c r="H119" s="80">
        <f t="shared" ca="1" si="24"/>
        <v>0</v>
      </c>
      <c r="I119" s="49">
        <v>1200</v>
      </c>
      <c r="J119" s="45">
        <v>1200</v>
      </c>
      <c r="K119" s="45">
        <v>1200</v>
      </c>
      <c r="L119" s="45">
        <v>1200</v>
      </c>
      <c r="M119" s="45">
        <v>5000</v>
      </c>
      <c r="N119" s="45">
        <v>1000</v>
      </c>
      <c r="O119" s="45">
        <v>1000</v>
      </c>
      <c r="P119" s="45">
        <v>1000</v>
      </c>
      <c r="Q119" s="45">
        <v>1300</v>
      </c>
      <c r="R119" s="45">
        <v>1200</v>
      </c>
      <c r="S119" s="45">
        <v>1200</v>
      </c>
      <c r="T119" s="45">
        <v>1500</v>
      </c>
      <c r="U119" s="45">
        <v>0</v>
      </c>
      <c r="V119" s="72">
        <f t="shared" si="25"/>
        <v>0</v>
      </c>
    </row>
    <row r="120" spans="1:22" s="8" customFormat="1" ht="33.75" x14ac:dyDescent="0.2">
      <c r="A120" s="65">
        <f t="shared" ca="1" si="22"/>
        <v>22204</v>
      </c>
      <c r="B120" s="63" t="s">
        <v>155</v>
      </c>
      <c r="C120" s="46" t="s">
        <v>23</v>
      </c>
      <c r="D120" s="46" t="s">
        <v>23</v>
      </c>
      <c r="E120" s="78" t="s">
        <v>9</v>
      </c>
      <c r="F120" s="43">
        <f t="shared" ca="1" si="23"/>
        <v>20</v>
      </c>
      <c r="G120" s="44"/>
      <c r="H120" s="80">
        <f t="shared" ca="1" si="24"/>
        <v>0</v>
      </c>
      <c r="I120" s="49">
        <v>20</v>
      </c>
      <c r="J120" s="45">
        <v>20</v>
      </c>
      <c r="K120" s="45">
        <v>20</v>
      </c>
      <c r="L120" s="45">
        <v>20</v>
      </c>
      <c r="M120" s="45">
        <v>30</v>
      </c>
      <c r="N120" s="45">
        <v>20</v>
      </c>
      <c r="O120" s="45">
        <v>20</v>
      </c>
      <c r="P120" s="45">
        <v>20</v>
      </c>
      <c r="Q120" s="45">
        <v>20</v>
      </c>
      <c r="R120" s="45">
        <v>20</v>
      </c>
      <c r="S120" s="45">
        <v>20</v>
      </c>
      <c r="T120" s="45">
        <v>0</v>
      </c>
      <c r="U120" s="45">
        <v>0</v>
      </c>
      <c r="V120" s="72">
        <f t="shared" si="25"/>
        <v>0</v>
      </c>
    </row>
    <row r="121" spans="1:22" s="2" customFormat="1" ht="33.75" x14ac:dyDescent="0.2">
      <c r="A121" s="65">
        <f t="shared" ca="1" si="22"/>
        <v>22205</v>
      </c>
      <c r="B121" s="62" t="s">
        <v>114</v>
      </c>
      <c r="C121" s="46" t="s">
        <v>23</v>
      </c>
      <c r="D121" s="46" t="s">
        <v>23</v>
      </c>
      <c r="E121" s="75" t="s">
        <v>9</v>
      </c>
      <c r="F121" s="43">
        <f t="shared" ca="1" si="23"/>
        <v>250</v>
      </c>
      <c r="G121" s="44"/>
      <c r="H121" s="80">
        <f t="shared" ca="1" si="24"/>
        <v>0</v>
      </c>
      <c r="I121" s="49">
        <v>100</v>
      </c>
      <c r="J121" s="70">
        <v>250</v>
      </c>
      <c r="K121" s="70">
        <v>100</v>
      </c>
      <c r="L121" s="70">
        <v>180</v>
      </c>
      <c r="M121" s="45">
        <v>150</v>
      </c>
      <c r="N121" s="70">
        <v>120</v>
      </c>
      <c r="O121" s="70">
        <v>150</v>
      </c>
      <c r="P121" s="70">
        <v>120</v>
      </c>
      <c r="Q121" s="70">
        <v>0</v>
      </c>
      <c r="R121" s="70">
        <v>200</v>
      </c>
      <c r="S121" s="45">
        <v>50</v>
      </c>
      <c r="T121" s="45">
        <v>0</v>
      </c>
      <c r="U121" s="45">
        <v>0</v>
      </c>
      <c r="V121" s="72">
        <f t="shared" si="25"/>
        <v>0</v>
      </c>
    </row>
    <row r="122" spans="1:22" s="2" customFormat="1" ht="33.75" x14ac:dyDescent="0.2">
      <c r="A122" s="65">
        <f t="shared" ca="1" si="22"/>
        <v>22206</v>
      </c>
      <c r="B122" s="62" t="s">
        <v>169</v>
      </c>
      <c r="C122" s="46" t="s">
        <v>23</v>
      </c>
      <c r="D122" s="46" t="s">
        <v>23</v>
      </c>
      <c r="E122" s="75" t="s">
        <v>9</v>
      </c>
      <c r="F122" s="43">
        <f t="shared" ca="1" si="23"/>
        <v>50</v>
      </c>
      <c r="G122" s="44"/>
      <c r="H122" s="80">
        <f t="shared" ca="1" si="24"/>
        <v>0</v>
      </c>
      <c r="I122" s="49">
        <v>50</v>
      </c>
      <c r="J122" s="45">
        <v>50</v>
      </c>
      <c r="K122" s="45">
        <v>50</v>
      </c>
      <c r="L122" s="45">
        <v>50</v>
      </c>
      <c r="M122" s="45">
        <v>50</v>
      </c>
      <c r="N122" s="45">
        <v>50</v>
      </c>
      <c r="O122" s="45">
        <v>50</v>
      </c>
      <c r="P122" s="45">
        <v>50</v>
      </c>
      <c r="Q122" s="45">
        <v>50</v>
      </c>
      <c r="R122" s="45">
        <v>50</v>
      </c>
      <c r="S122" s="45">
        <v>50</v>
      </c>
      <c r="T122" s="45">
        <v>0</v>
      </c>
      <c r="U122" s="45">
        <v>0</v>
      </c>
      <c r="V122" s="72">
        <f t="shared" si="25"/>
        <v>0</v>
      </c>
    </row>
    <row r="123" spans="1:22" s="8" customFormat="1" ht="45" x14ac:dyDescent="0.2">
      <c r="A123" s="65">
        <f t="shared" ca="1" si="22"/>
        <v>22207</v>
      </c>
      <c r="B123" s="62" t="s">
        <v>71</v>
      </c>
      <c r="C123" s="46" t="s">
        <v>23</v>
      </c>
      <c r="D123" s="46" t="s">
        <v>23</v>
      </c>
      <c r="E123" s="78" t="s">
        <v>9</v>
      </c>
      <c r="F123" s="43">
        <f t="shared" ca="1" si="23"/>
        <v>20</v>
      </c>
      <c r="G123" s="44"/>
      <c r="H123" s="80">
        <f t="shared" ca="1" si="24"/>
        <v>0</v>
      </c>
      <c r="I123" s="49">
        <v>20</v>
      </c>
      <c r="J123" s="49">
        <v>20</v>
      </c>
      <c r="K123" s="49">
        <v>20</v>
      </c>
      <c r="L123" s="49">
        <v>20</v>
      </c>
      <c r="M123" s="49">
        <v>50</v>
      </c>
      <c r="N123" s="49">
        <v>20</v>
      </c>
      <c r="O123" s="49">
        <v>20</v>
      </c>
      <c r="P123" s="49">
        <v>20</v>
      </c>
      <c r="Q123" s="49">
        <v>20</v>
      </c>
      <c r="R123" s="49">
        <v>20</v>
      </c>
      <c r="S123" s="45">
        <v>20</v>
      </c>
      <c r="T123" s="49">
        <v>0</v>
      </c>
      <c r="U123" s="45">
        <v>0</v>
      </c>
      <c r="V123" s="72">
        <f t="shared" si="25"/>
        <v>0</v>
      </c>
    </row>
    <row r="124" spans="1:22" s="11" customFormat="1" ht="33.75" x14ac:dyDescent="0.2">
      <c r="A124" s="65">
        <f t="shared" ca="1" si="22"/>
        <v>22208</v>
      </c>
      <c r="B124" s="62" t="s">
        <v>124</v>
      </c>
      <c r="C124" s="46" t="s">
        <v>23</v>
      </c>
      <c r="D124" s="46" t="s">
        <v>23</v>
      </c>
      <c r="E124" s="78" t="s">
        <v>9</v>
      </c>
      <c r="F124" s="43">
        <f t="shared" ca="1" si="23"/>
        <v>30</v>
      </c>
      <c r="G124" s="44"/>
      <c r="H124" s="80">
        <f t="shared" ca="1" si="24"/>
        <v>0</v>
      </c>
      <c r="I124" s="49">
        <v>30</v>
      </c>
      <c r="J124" s="49">
        <v>30</v>
      </c>
      <c r="K124" s="49">
        <v>30</v>
      </c>
      <c r="L124" s="49">
        <v>30</v>
      </c>
      <c r="M124" s="49">
        <v>60</v>
      </c>
      <c r="N124" s="49">
        <v>30</v>
      </c>
      <c r="O124" s="49">
        <v>30</v>
      </c>
      <c r="P124" s="49">
        <v>30</v>
      </c>
      <c r="Q124" s="49">
        <v>30</v>
      </c>
      <c r="R124" s="49">
        <v>30</v>
      </c>
      <c r="S124" s="45">
        <v>30</v>
      </c>
      <c r="T124" s="49">
        <v>0</v>
      </c>
      <c r="U124" s="45">
        <v>0</v>
      </c>
      <c r="V124" s="72">
        <f t="shared" si="25"/>
        <v>0</v>
      </c>
    </row>
    <row r="125" spans="1:22" s="8" customFormat="1" ht="56.25" x14ac:dyDescent="0.2">
      <c r="A125" s="65">
        <f t="shared" ca="1" si="22"/>
        <v>22209</v>
      </c>
      <c r="B125" s="62" t="s">
        <v>60</v>
      </c>
      <c r="C125" s="46" t="s">
        <v>23</v>
      </c>
      <c r="D125" s="46" t="s">
        <v>23</v>
      </c>
      <c r="E125" s="78" t="s">
        <v>8</v>
      </c>
      <c r="F125" s="43">
        <f t="shared" ca="1" si="23"/>
        <v>1</v>
      </c>
      <c r="G125" s="44"/>
      <c r="H125" s="80">
        <f t="shared" ca="1" si="24"/>
        <v>0</v>
      </c>
      <c r="I125" s="49">
        <v>1</v>
      </c>
      <c r="J125" s="71">
        <v>1</v>
      </c>
      <c r="K125" s="71">
        <v>1</v>
      </c>
      <c r="L125" s="71">
        <v>1</v>
      </c>
      <c r="M125" s="71">
        <v>8</v>
      </c>
      <c r="N125" s="71">
        <v>1</v>
      </c>
      <c r="O125" s="71">
        <v>1</v>
      </c>
      <c r="P125" s="71">
        <v>1</v>
      </c>
      <c r="Q125" s="71">
        <v>1</v>
      </c>
      <c r="R125" s="71">
        <v>1</v>
      </c>
      <c r="S125" s="45">
        <v>1</v>
      </c>
      <c r="T125" s="71">
        <v>0</v>
      </c>
      <c r="U125" s="45">
        <v>0</v>
      </c>
      <c r="V125" s="72">
        <f t="shared" si="25"/>
        <v>0</v>
      </c>
    </row>
    <row r="126" spans="1:22" x14ac:dyDescent="0.2">
      <c r="A126" s="120"/>
      <c r="B126" s="121"/>
      <c r="C126" s="121"/>
      <c r="D126" s="121"/>
      <c r="E126" s="121"/>
      <c r="F126" s="122" t="str">
        <f>"Ukupno "&amp;LOWER(B88)&amp;" - "&amp;LOWER(B116)&amp;":"</f>
        <v>Ukupno sustav protuprovalne i perimetarske zaštite - instalacije:</v>
      </c>
      <c r="G126" s="160">
        <f ca="1">SUM(H117:H125)</f>
        <v>0</v>
      </c>
      <c r="H126" s="160"/>
      <c r="I126" s="49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72">
        <f t="shared" ca="1" si="25"/>
        <v>0</v>
      </c>
    </row>
    <row r="127" spans="1:22" s="24" customFormat="1" x14ac:dyDescent="0.2">
      <c r="A127" s="65"/>
      <c r="B127" s="29"/>
      <c r="C127" s="28"/>
      <c r="D127" s="28"/>
      <c r="E127" s="28"/>
      <c r="F127" s="28"/>
      <c r="G127" s="33"/>
      <c r="H127" s="64"/>
      <c r="I127" s="4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72"/>
    </row>
    <row r="128" spans="1:22" s="1" customFormat="1" x14ac:dyDescent="0.2">
      <c r="A128" s="34">
        <f t="shared" ref="A128:A133" ca="1" si="26">IF(VALUE(broj_sheet)&lt;10,
IF(OFFSET(A128,-1,0)=".",broj_sheet*10+(COUNTIF(INDIRECT(ADDRESS(1,COLUMN())&amp;":"&amp;ADDRESS(ROW()-1,COLUMN())),"&lt;99"))+1,
IF(OR(LEN(OFFSET(A128,-1,0))=2,AND(LEN(OFFSET(A128,-1,0))=0,LEN(OFFSET(A128,-3,0))=5)),
IF(LEN(OFFSET(A128,-1,0))=2,(OFFSET(A128,-1,0))*10+1,IF(AND(LEN(OFFSET(A128,-1,0))=0,LEN(OFFSET(A128,-3,0))=5),INT(LEFT(OFFSET(A128,-3,0),3))+1,"greška x")),
IF(LEN(OFFSET(A128,-1,0))=3,(OFFSET(A128,-1,0))*100+1,
IF(LEN(OFFSET(A128,-1,0))=5,(OFFSET(A128,-1,0))+1,"greška1")))),
IF(VALUE(broj_sheet)&gt;=10,
IF(OFFSET(A128,-1,0)= ".",broj_sheet*10+(COUNTIF(INDIRECT(ADDRESS(1,COLUMN())&amp;":"&amp;ADDRESS(ROW()-1,COLUMN())),"&lt;999"))+1,
IF(OR(LEN(OFFSET(A128,-1,0))=3,AND(LEN(OFFSET(A128,-1,0))=0,LEN(OFFSET(A128,-3,0))=6)),
IF(LEN(OFFSET(A128,-1,0))=3,(OFFSET(A128,-1,0))*10+1,IF(AND(LEN(OFFSET(A128,-1,0))=0,LEN(OFFSET(A128,-3,0))=6),INT(LEFT(OFFSET(A128,-3,0),4))+1,"greška y")),
IF(LEN(OFFSET(A128,-1,0))=4,(OFFSET(A128,-1,0))*100+1,
IF(LEN(OFFSET(A128,-1,0))=6,(OFFSET(A128,-1,0))+1,"greška2")))),"greška3"))</f>
        <v>223</v>
      </c>
      <c r="B128" s="53" t="s">
        <v>15</v>
      </c>
      <c r="C128" s="39"/>
      <c r="D128" s="39"/>
      <c r="E128" s="54"/>
      <c r="F128" s="55"/>
      <c r="G128" s="56"/>
      <c r="H128" s="56"/>
      <c r="I128" s="49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72"/>
    </row>
    <row r="129" spans="1:22" s="10" customFormat="1" ht="45" x14ac:dyDescent="0.2">
      <c r="A129" s="73">
        <f t="shared" ca="1" si="26"/>
        <v>22301</v>
      </c>
      <c r="B129" s="52" t="s">
        <v>56</v>
      </c>
      <c r="C129" s="46" t="s">
        <v>23</v>
      </c>
      <c r="D129" s="46" t="s">
        <v>23</v>
      </c>
      <c r="E129" s="75" t="s">
        <v>8</v>
      </c>
      <c r="F129" s="43">
        <f t="shared" ref="F129:F133" ca="1" si="27">INDIRECT(ADDRESS(ROW(),COLUMN()+2+broj_sheet))</f>
        <v>1</v>
      </c>
      <c r="G129" s="44"/>
      <c r="H129" s="83">
        <f t="shared" ref="H129:H133" ca="1" si="28">G129*F129</f>
        <v>0</v>
      </c>
      <c r="I129" s="49">
        <v>1</v>
      </c>
      <c r="J129" s="49">
        <v>1</v>
      </c>
      <c r="K129" s="49">
        <v>1</v>
      </c>
      <c r="L129" s="49">
        <v>1</v>
      </c>
      <c r="M129" s="49">
        <v>1</v>
      </c>
      <c r="N129" s="49">
        <v>1</v>
      </c>
      <c r="O129" s="49">
        <v>1</v>
      </c>
      <c r="P129" s="49">
        <v>1</v>
      </c>
      <c r="Q129" s="49">
        <v>1</v>
      </c>
      <c r="R129" s="49">
        <v>1</v>
      </c>
      <c r="S129" s="49">
        <v>1</v>
      </c>
      <c r="T129" s="49">
        <v>1</v>
      </c>
      <c r="U129" s="49">
        <v>0</v>
      </c>
      <c r="V129" s="72">
        <f t="shared" ref="V129:V134" si="29">SUM(I129:U129)*G129</f>
        <v>0</v>
      </c>
    </row>
    <row r="130" spans="1:22" s="2" customFormat="1" ht="33.75" x14ac:dyDescent="0.2">
      <c r="A130" s="73">
        <f t="shared" ca="1" si="26"/>
        <v>22302</v>
      </c>
      <c r="B130" s="52" t="s">
        <v>123</v>
      </c>
      <c r="C130" s="46" t="s">
        <v>23</v>
      </c>
      <c r="D130" s="46" t="s">
        <v>23</v>
      </c>
      <c r="E130" s="75" t="s">
        <v>8</v>
      </c>
      <c r="F130" s="43">
        <f t="shared" ca="1" si="27"/>
        <v>1</v>
      </c>
      <c r="G130" s="44"/>
      <c r="H130" s="76">
        <f t="shared" ca="1" si="28"/>
        <v>0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49">
        <v>1</v>
      </c>
      <c r="Q130" s="49">
        <v>1</v>
      </c>
      <c r="R130" s="49">
        <v>1</v>
      </c>
      <c r="S130" s="49">
        <v>1</v>
      </c>
      <c r="T130" s="49">
        <v>0</v>
      </c>
      <c r="U130" s="49">
        <v>0</v>
      </c>
      <c r="V130" s="72">
        <f t="shared" si="29"/>
        <v>0</v>
      </c>
    </row>
    <row r="131" spans="1:22" s="2" customFormat="1" ht="45" x14ac:dyDescent="0.2">
      <c r="A131" s="73">
        <f t="shared" ca="1" si="26"/>
        <v>22303</v>
      </c>
      <c r="B131" s="52" t="s">
        <v>125</v>
      </c>
      <c r="C131" s="46" t="s">
        <v>23</v>
      </c>
      <c r="D131" s="46" t="s">
        <v>23</v>
      </c>
      <c r="E131" s="75" t="s">
        <v>8</v>
      </c>
      <c r="F131" s="43">
        <f t="shared" ca="1" si="27"/>
        <v>1</v>
      </c>
      <c r="G131" s="44"/>
      <c r="H131" s="76">
        <f ca="1">G131*F131</f>
        <v>0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49">
        <v>1</v>
      </c>
      <c r="Q131" s="49">
        <v>1</v>
      </c>
      <c r="R131" s="49">
        <v>1</v>
      </c>
      <c r="S131" s="49">
        <v>1</v>
      </c>
      <c r="T131" s="49">
        <v>0</v>
      </c>
      <c r="U131" s="49">
        <v>0</v>
      </c>
      <c r="V131" s="72">
        <f t="shared" si="29"/>
        <v>0</v>
      </c>
    </row>
    <row r="132" spans="1:22" s="2" customFormat="1" ht="45" x14ac:dyDescent="0.2">
      <c r="A132" s="73">
        <f t="shared" ca="1" si="26"/>
        <v>22304</v>
      </c>
      <c r="B132" s="32" t="s">
        <v>70</v>
      </c>
      <c r="C132" s="46" t="s">
        <v>23</v>
      </c>
      <c r="D132" s="46" t="s">
        <v>23</v>
      </c>
      <c r="E132" s="75" t="s">
        <v>8</v>
      </c>
      <c r="F132" s="43">
        <f t="shared" ca="1" si="27"/>
        <v>1</v>
      </c>
      <c r="G132" s="44"/>
      <c r="H132" s="76">
        <f ca="1">G132*F132</f>
        <v>0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49">
        <v>1</v>
      </c>
      <c r="Q132" s="49">
        <v>1</v>
      </c>
      <c r="R132" s="49">
        <v>1</v>
      </c>
      <c r="S132" s="49">
        <v>1</v>
      </c>
      <c r="T132" s="49">
        <v>0</v>
      </c>
      <c r="U132" s="49">
        <v>0</v>
      </c>
      <c r="V132" s="72">
        <f t="shared" si="29"/>
        <v>0</v>
      </c>
    </row>
    <row r="133" spans="1:22" s="2" customFormat="1" ht="33.75" x14ac:dyDescent="0.2">
      <c r="A133" s="73">
        <f t="shared" ca="1" si="26"/>
        <v>22305</v>
      </c>
      <c r="B133" s="52" t="s">
        <v>69</v>
      </c>
      <c r="C133" s="46" t="s">
        <v>23</v>
      </c>
      <c r="D133" s="46" t="s">
        <v>23</v>
      </c>
      <c r="E133" s="75" t="s">
        <v>8</v>
      </c>
      <c r="F133" s="43">
        <f t="shared" ca="1" si="27"/>
        <v>1</v>
      </c>
      <c r="G133" s="44"/>
      <c r="H133" s="76">
        <f t="shared" ca="1" si="28"/>
        <v>0</v>
      </c>
      <c r="I133" s="49">
        <v>1</v>
      </c>
      <c r="J133" s="49">
        <v>1</v>
      </c>
      <c r="K133" s="49">
        <v>1</v>
      </c>
      <c r="L133" s="49">
        <v>1</v>
      </c>
      <c r="M133" s="49">
        <v>1</v>
      </c>
      <c r="N133" s="49">
        <v>1</v>
      </c>
      <c r="O133" s="49">
        <v>1</v>
      </c>
      <c r="P133" s="49">
        <v>1</v>
      </c>
      <c r="Q133" s="49">
        <v>1</v>
      </c>
      <c r="R133" s="49">
        <v>1</v>
      </c>
      <c r="S133" s="49">
        <v>1</v>
      </c>
      <c r="T133" s="49">
        <v>0</v>
      </c>
      <c r="U133" s="49">
        <v>0</v>
      </c>
      <c r="V133" s="72">
        <f t="shared" si="29"/>
        <v>0</v>
      </c>
    </row>
    <row r="134" spans="1:22" x14ac:dyDescent="0.2">
      <c r="A134" s="120"/>
      <c r="B134" s="121"/>
      <c r="C134" s="121"/>
      <c r="D134" s="121"/>
      <c r="E134" s="121"/>
      <c r="F134" s="122" t="str">
        <f>"Ukupno "&amp;LOWER(B88)&amp;" - "&amp;LOWER(B128)&amp;":"</f>
        <v>Ukupno sustav protuprovalne i perimetarske zaštite - usluga:</v>
      </c>
      <c r="G134" s="160">
        <f ca="1">SUM(H129:H133)</f>
        <v>0</v>
      </c>
      <c r="H134" s="160"/>
      <c r="I134" s="49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72">
        <f t="shared" ca="1" si="29"/>
        <v>0</v>
      </c>
    </row>
    <row r="135" spans="1:22" s="24" customFormat="1" x14ac:dyDescent="0.2">
      <c r="A135" s="65" t="s">
        <v>36</v>
      </c>
      <c r="B135" s="29"/>
      <c r="C135" s="28"/>
      <c r="D135" s="28"/>
      <c r="E135" s="28"/>
      <c r="F135" s="28"/>
      <c r="G135" s="33"/>
      <c r="H135" s="64"/>
      <c r="I135" s="49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72"/>
    </row>
    <row r="136" spans="1:22" s="1" customFormat="1" x14ac:dyDescent="0.2">
      <c r="A136" s="34">
        <f t="shared" ref="A136:A140" ca="1" si="30">IF(VALUE(broj_sheet)&lt;10,
IF(OFFSET(A136,-1,0)=".",broj_sheet*10+(COUNTIF(INDIRECT(ADDRESS(1,COLUMN())&amp;":"&amp;ADDRESS(ROW()-1,COLUMN())),"&lt;99"))+1,
IF(OR(LEN(OFFSET(A136,-1,0))=2,AND(LEN(OFFSET(A136,-1,0))=0,LEN(OFFSET(A136,-3,0))=5)),
IF(LEN(OFFSET(A136,-1,0))=2,(OFFSET(A136,-1,0))*10+1,IF(AND(LEN(OFFSET(A136,-1,0))=0,LEN(OFFSET(A136,-3,0))=5),INT(LEFT(OFFSET(A136,-3,0),3))+1,"greška x")),
IF(LEN(OFFSET(A136,-1,0))=3,(OFFSET(A136,-1,0))*100+1,
IF(LEN(OFFSET(A136,-1,0))=5,(OFFSET(A136,-1,0))+1,"greška1")))),
IF(VALUE(broj_sheet)&gt;=10,
IF(OFFSET(A136,-1,0)= ".",broj_sheet*10+(COUNTIF(INDIRECT(ADDRESS(1,COLUMN())&amp;":"&amp;ADDRESS(ROW()-1,COLUMN())),"&lt;999"))+1,
IF(OR(LEN(OFFSET(A136,-1,0))=3,AND(LEN(OFFSET(A136,-1,0))=0,LEN(OFFSET(A136,-3,0))=6)),
IF(LEN(OFFSET(A136,-1,0))=3,(OFFSET(A136,-1,0))*10+1,IF(AND(LEN(OFFSET(A136,-1,0))=0,LEN(OFFSET(A136,-3,0))=6),INT(LEFT(OFFSET(A136,-3,0),4))+1,"greška y")),
IF(LEN(OFFSET(A136,-1,0))=4,(OFFSET(A136,-1,0))*100+1,
IF(LEN(OFFSET(A136,-1,0))=6,(OFFSET(A136,-1,0))+1,"greška2")))),"greška3"))</f>
        <v>23</v>
      </c>
      <c r="B136" s="53" t="s">
        <v>16</v>
      </c>
      <c r="C136" s="39"/>
      <c r="D136" s="39"/>
      <c r="E136" s="54"/>
      <c r="F136" s="55"/>
      <c r="G136" s="56"/>
      <c r="H136" s="56"/>
      <c r="I136" s="49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72"/>
    </row>
    <row r="137" spans="1:22" s="3" customFormat="1" x14ac:dyDescent="0.2">
      <c r="A137" s="34">
        <f t="shared" ca="1" si="30"/>
        <v>231</v>
      </c>
      <c r="B137" s="57" t="s">
        <v>17</v>
      </c>
      <c r="C137" s="58"/>
      <c r="D137" s="58"/>
      <c r="E137" s="59"/>
      <c r="F137" s="60"/>
      <c r="G137" s="61"/>
      <c r="H137" s="61"/>
      <c r="I137" s="49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72"/>
    </row>
    <row r="138" spans="1:22" s="3" customFormat="1" ht="180" x14ac:dyDescent="0.2">
      <c r="A138" s="65">
        <f t="shared" ca="1" si="30"/>
        <v>23101</v>
      </c>
      <c r="B138" s="32" t="s">
        <v>151</v>
      </c>
      <c r="C138" s="46" t="s">
        <v>23</v>
      </c>
      <c r="D138" s="46" t="s">
        <v>23</v>
      </c>
      <c r="E138" s="75" t="s">
        <v>8</v>
      </c>
      <c r="F138" s="43">
        <f ca="1">INDIRECT(ADDRESS(ROW(),COLUMN()+2+broj_sheet))</f>
        <v>1</v>
      </c>
      <c r="G138" s="86"/>
      <c r="H138" s="87">
        <f ca="1">F138*G138</f>
        <v>0</v>
      </c>
      <c r="I138" s="49">
        <v>1</v>
      </c>
      <c r="J138" s="49">
        <v>1</v>
      </c>
      <c r="K138" s="49">
        <v>1</v>
      </c>
      <c r="L138" s="49">
        <v>1</v>
      </c>
      <c r="M138" s="49">
        <v>1</v>
      </c>
      <c r="N138" s="49">
        <v>1</v>
      </c>
      <c r="O138" s="49">
        <v>1</v>
      </c>
      <c r="P138" s="49">
        <v>1</v>
      </c>
      <c r="Q138" s="49">
        <v>1</v>
      </c>
      <c r="R138" s="49">
        <v>1</v>
      </c>
      <c r="S138" s="49">
        <v>1</v>
      </c>
      <c r="T138" s="49">
        <v>0</v>
      </c>
      <c r="U138" s="49">
        <v>1</v>
      </c>
      <c r="V138" s="72">
        <f>SUM(I138:U138)*G138</f>
        <v>0</v>
      </c>
    </row>
    <row r="139" spans="1:22" s="12" customFormat="1" ht="180" x14ac:dyDescent="0.2">
      <c r="A139" s="65">
        <f t="shared" ca="1" si="30"/>
        <v>23102</v>
      </c>
      <c r="B139" s="32" t="s">
        <v>87</v>
      </c>
      <c r="C139" s="46" t="s">
        <v>23</v>
      </c>
      <c r="D139" s="46" t="s">
        <v>23</v>
      </c>
      <c r="E139" s="75" t="s">
        <v>8</v>
      </c>
      <c r="F139" s="43">
        <f ca="1">INDIRECT(ADDRESS(ROW(),COLUMN()+2+broj_sheet))</f>
        <v>1</v>
      </c>
      <c r="G139" s="86"/>
      <c r="H139" s="87">
        <f ca="1">F139*G139</f>
        <v>0</v>
      </c>
      <c r="I139" s="49">
        <v>1</v>
      </c>
      <c r="J139" s="49">
        <v>1</v>
      </c>
      <c r="K139" s="49">
        <v>1</v>
      </c>
      <c r="L139" s="49">
        <v>1</v>
      </c>
      <c r="M139" s="49">
        <v>1</v>
      </c>
      <c r="N139" s="49">
        <v>1</v>
      </c>
      <c r="O139" s="49">
        <v>1</v>
      </c>
      <c r="P139" s="49">
        <v>1</v>
      </c>
      <c r="Q139" s="49">
        <v>1</v>
      </c>
      <c r="R139" s="49">
        <v>1</v>
      </c>
      <c r="S139" s="49">
        <v>1</v>
      </c>
      <c r="T139" s="49">
        <v>1</v>
      </c>
      <c r="U139" s="49">
        <v>1</v>
      </c>
      <c r="V139" s="72">
        <f>SUM(I139:U139)*G139</f>
        <v>0</v>
      </c>
    </row>
    <row r="140" spans="1:22" s="12" customFormat="1" ht="33.75" x14ac:dyDescent="0.2">
      <c r="A140" s="65">
        <f t="shared" ca="1" si="30"/>
        <v>23103</v>
      </c>
      <c r="B140" s="52" t="s">
        <v>131</v>
      </c>
      <c r="C140" s="46" t="s">
        <v>23</v>
      </c>
      <c r="D140" s="46" t="s">
        <v>23</v>
      </c>
      <c r="E140" s="75" t="s">
        <v>8</v>
      </c>
      <c r="F140" s="43">
        <f ca="1">INDIRECT(ADDRESS(ROW(),COLUMN()+2+broj_sheet))</f>
        <v>1</v>
      </c>
      <c r="G140" s="86"/>
      <c r="H140" s="87">
        <f ca="1">F140*G140</f>
        <v>0</v>
      </c>
      <c r="I140" s="49">
        <v>1</v>
      </c>
      <c r="J140" s="49">
        <v>1</v>
      </c>
      <c r="K140" s="49">
        <v>1</v>
      </c>
      <c r="L140" s="49">
        <v>1</v>
      </c>
      <c r="M140" s="49">
        <v>1</v>
      </c>
      <c r="N140" s="49">
        <v>1</v>
      </c>
      <c r="O140" s="49">
        <v>1</v>
      </c>
      <c r="P140" s="49">
        <v>1</v>
      </c>
      <c r="Q140" s="49">
        <v>1</v>
      </c>
      <c r="R140" s="49">
        <v>1</v>
      </c>
      <c r="S140" s="49">
        <v>1</v>
      </c>
      <c r="T140" s="49">
        <v>1</v>
      </c>
      <c r="U140" s="49">
        <v>1</v>
      </c>
      <c r="V140" s="72">
        <f>SUM(I140:U140)*G140</f>
        <v>0</v>
      </c>
    </row>
    <row r="141" spans="1:22" x14ac:dyDescent="0.2">
      <c r="A141" s="120"/>
      <c r="B141" s="121"/>
      <c r="C141" s="121"/>
      <c r="D141" s="121"/>
      <c r="E141" s="121"/>
      <c r="F141" s="122" t="str">
        <f>"Ukupno "&amp;LOWER(B136)&amp;" - "&amp;LOWER(B137)&amp;":"</f>
        <v>Ukupno zajedničke usluge - opće usluge:</v>
      </c>
      <c r="G141" s="160">
        <f ca="1">SUM(H138:H140)</f>
        <v>0</v>
      </c>
      <c r="H141" s="160"/>
      <c r="I141" s="49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72">
        <f ca="1">SUM(I141:U141)*G141</f>
        <v>0</v>
      </c>
    </row>
    <row r="142" spans="1:22" s="24" customFormat="1" x14ac:dyDescent="0.2">
      <c r="A142" s="65"/>
      <c r="B142" s="29"/>
      <c r="C142" s="28"/>
      <c r="D142" s="28"/>
      <c r="E142" s="28"/>
      <c r="F142" s="28"/>
      <c r="G142" s="33"/>
      <c r="H142" s="64"/>
      <c r="I142" s="49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72"/>
    </row>
    <row r="143" spans="1:22" s="1" customFormat="1" x14ac:dyDescent="0.2">
      <c r="A143" s="34">
        <f t="shared" ref="A143:A156" ca="1" si="31">IF(VALUE(broj_sheet)&lt;10,
IF(OFFSET(A143,-1,0)=".",broj_sheet*10+(COUNTIF(INDIRECT(ADDRESS(1,COLUMN())&amp;":"&amp;ADDRESS(ROW()-1,COLUMN())),"&lt;99"))+1,
IF(OR(LEN(OFFSET(A143,-1,0))=2,AND(LEN(OFFSET(A143,-1,0))=0,LEN(OFFSET(A143,-3,0))=5)),
IF(LEN(OFFSET(A143,-1,0))=2,(OFFSET(A143,-1,0))*10+1,IF(AND(LEN(OFFSET(A143,-1,0))=0,LEN(OFFSET(A143,-3,0))=5),INT(LEFT(OFFSET(A143,-3,0),3))+1,"greška x")),
IF(LEN(OFFSET(A143,-1,0))=3,(OFFSET(A143,-1,0))*100+1,
IF(LEN(OFFSET(A143,-1,0))=5,(OFFSET(A143,-1,0))+1,"greška1")))),
IF(VALUE(broj_sheet)&gt;=10,
IF(OFFSET(A143,-1,0)= ".",broj_sheet*10+(COUNTIF(INDIRECT(ADDRESS(1,COLUMN())&amp;":"&amp;ADDRESS(ROW()-1,COLUMN())),"&lt;999"))+1,
IF(OR(LEN(OFFSET(A143,-1,0))=3,AND(LEN(OFFSET(A143,-1,0))=0,LEN(OFFSET(A143,-3,0))=6)),
IF(LEN(OFFSET(A143,-1,0))=3,(OFFSET(A143,-1,0))*10+1,IF(AND(LEN(OFFSET(A143,-1,0))=0,LEN(OFFSET(A143,-3,0))=6),INT(LEFT(OFFSET(A143,-3,0),4))+1,"greška y")),
IF(LEN(OFFSET(A143,-1,0))=4,(OFFSET(A143,-1,0))*100+1,
IF(LEN(OFFSET(A143,-1,0))=6,(OFFSET(A143,-1,0))+1,"greška2")))),"greška3"))</f>
        <v>232</v>
      </c>
      <c r="B143" s="53" t="s">
        <v>18</v>
      </c>
      <c r="C143" s="39"/>
      <c r="D143" s="39"/>
      <c r="E143" s="54"/>
      <c r="F143" s="55"/>
      <c r="G143" s="56"/>
      <c r="H143" s="56"/>
      <c r="I143" s="49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72"/>
    </row>
    <row r="144" spans="1:22" s="13" customFormat="1" ht="22.5" x14ac:dyDescent="0.2">
      <c r="A144" s="65">
        <f t="shared" ca="1" si="31"/>
        <v>23201</v>
      </c>
      <c r="B144" s="32" t="s">
        <v>68</v>
      </c>
      <c r="C144" s="46" t="s">
        <v>23</v>
      </c>
      <c r="D144" s="46" t="s">
        <v>23</v>
      </c>
      <c r="E144" s="75" t="s">
        <v>9</v>
      </c>
      <c r="F144" s="43">
        <f t="shared" ref="F144:F156" ca="1" si="32">INDIRECT(ADDRESS(ROW(),COLUMN()+2+broj_sheet))</f>
        <v>400</v>
      </c>
      <c r="G144" s="44"/>
      <c r="H144" s="77">
        <f t="shared" ref="H144:H156" ca="1" si="33">F144*G144</f>
        <v>0</v>
      </c>
      <c r="I144" s="49">
        <v>117</v>
      </c>
      <c r="J144" s="45">
        <v>400</v>
      </c>
      <c r="K144" s="45">
        <v>110</v>
      </c>
      <c r="L144" s="45">
        <v>105</v>
      </c>
      <c r="M144" s="45">
        <v>360</v>
      </c>
      <c r="N144" s="45">
        <v>35</v>
      </c>
      <c r="O144" s="45">
        <v>160</v>
      </c>
      <c r="P144" s="45">
        <v>170</v>
      </c>
      <c r="Q144" s="45">
        <v>165</v>
      </c>
      <c r="R144" s="45">
        <v>100</v>
      </c>
      <c r="S144" s="45">
        <v>40</v>
      </c>
      <c r="T144" s="45">
        <v>0</v>
      </c>
      <c r="U144" s="45">
        <v>0</v>
      </c>
      <c r="V144" s="72">
        <f t="shared" ref="V144:V156" si="34">SUM(I144:U144)*G144</f>
        <v>0</v>
      </c>
    </row>
    <row r="145" spans="1:22" s="13" customFormat="1" ht="180" x14ac:dyDescent="0.2">
      <c r="A145" s="65">
        <f t="shared" ca="1" si="31"/>
        <v>23202</v>
      </c>
      <c r="B145" s="138" t="s">
        <v>86</v>
      </c>
      <c r="C145" s="46" t="s">
        <v>23</v>
      </c>
      <c r="D145" s="46" t="s">
        <v>23</v>
      </c>
      <c r="E145" s="75" t="s">
        <v>9</v>
      </c>
      <c r="F145" s="43">
        <f t="shared" ca="1" si="32"/>
        <v>270</v>
      </c>
      <c r="G145" s="44"/>
      <c r="H145" s="77">
        <f t="shared" ca="1" si="33"/>
        <v>0</v>
      </c>
      <c r="I145" s="49">
        <v>107</v>
      </c>
      <c r="J145" s="49">
        <v>270</v>
      </c>
      <c r="K145" s="49">
        <v>95</v>
      </c>
      <c r="L145" s="49">
        <v>95</v>
      </c>
      <c r="M145" s="49">
        <v>340</v>
      </c>
      <c r="N145" s="49">
        <v>35</v>
      </c>
      <c r="O145" s="49">
        <v>140</v>
      </c>
      <c r="P145" s="49">
        <v>160</v>
      </c>
      <c r="Q145" s="49">
        <v>115</v>
      </c>
      <c r="R145" s="49">
        <v>90</v>
      </c>
      <c r="S145" s="49">
        <v>35</v>
      </c>
      <c r="T145" s="49">
        <v>0</v>
      </c>
      <c r="U145" s="49">
        <v>0</v>
      </c>
      <c r="V145" s="72">
        <f t="shared" si="34"/>
        <v>0</v>
      </c>
    </row>
    <row r="146" spans="1:22" s="13" customFormat="1" ht="202.5" x14ac:dyDescent="0.2">
      <c r="A146" s="65">
        <f t="shared" ca="1" si="31"/>
        <v>23203</v>
      </c>
      <c r="B146" s="138" t="s">
        <v>85</v>
      </c>
      <c r="C146" s="46" t="s">
        <v>23</v>
      </c>
      <c r="D146" s="46" t="s">
        <v>23</v>
      </c>
      <c r="E146" s="75" t="s">
        <v>9</v>
      </c>
      <c r="F146" s="43">
        <f t="shared" ca="1" si="32"/>
        <v>16</v>
      </c>
      <c r="G146" s="44"/>
      <c r="H146" s="77">
        <f t="shared" ca="1" si="33"/>
        <v>0</v>
      </c>
      <c r="I146" s="49">
        <v>10</v>
      </c>
      <c r="J146" s="49">
        <v>16</v>
      </c>
      <c r="K146" s="49">
        <v>17</v>
      </c>
      <c r="L146" s="49">
        <v>10</v>
      </c>
      <c r="M146" s="49">
        <v>23</v>
      </c>
      <c r="N146" s="49">
        <v>2.5</v>
      </c>
      <c r="O146" s="49">
        <v>20</v>
      </c>
      <c r="P146" s="49">
        <v>10</v>
      </c>
      <c r="Q146" s="49">
        <v>50</v>
      </c>
      <c r="R146" s="49">
        <v>10</v>
      </c>
      <c r="S146" s="49">
        <v>5</v>
      </c>
      <c r="T146" s="49">
        <v>0</v>
      </c>
      <c r="U146" s="49">
        <v>0</v>
      </c>
      <c r="V146" s="72">
        <f t="shared" si="34"/>
        <v>0</v>
      </c>
    </row>
    <row r="147" spans="1:22" s="14" customFormat="1" ht="22.5" x14ac:dyDescent="0.2">
      <c r="A147" s="65">
        <f t="shared" ca="1" si="31"/>
        <v>23204</v>
      </c>
      <c r="B147" s="32" t="s">
        <v>63</v>
      </c>
      <c r="C147" s="46" t="s">
        <v>23</v>
      </c>
      <c r="D147" s="46" t="s">
        <v>23</v>
      </c>
      <c r="E147" s="75" t="s">
        <v>9</v>
      </c>
      <c r="F147" s="43">
        <f t="shared" ca="1" si="32"/>
        <v>1200</v>
      </c>
      <c r="G147" s="44"/>
      <c r="H147" s="77">
        <f t="shared" ca="1" si="33"/>
        <v>0</v>
      </c>
      <c r="I147" s="49">
        <v>0</v>
      </c>
      <c r="J147" s="49">
        <v>1200</v>
      </c>
      <c r="K147" s="45">
        <v>0</v>
      </c>
      <c r="L147" s="45">
        <v>0</v>
      </c>
      <c r="M147" s="45">
        <v>1100</v>
      </c>
      <c r="N147" s="45">
        <v>0</v>
      </c>
      <c r="O147" s="45">
        <v>200</v>
      </c>
      <c r="P147" s="45">
        <v>0</v>
      </c>
      <c r="Q147" s="45">
        <v>250</v>
      </c>
      <c r="R147" s="45">
        <v>300</v>
      </c>
      <c r="S147" s="45">
        <v>150</v>
      </c>
      <c r="T147" s="45">
        <v>0</v>
      </c>
      <c r="U147" s="45">
        <v>0</v>
      </c>
      <c r="V147" s="72">
        <f t="shared" si="34"/>
        <v>0</v>
      </c>
    </row>
    <row r="148" spans="1:22" s="14" customFormat="1" ht="22.5" x14ac:dyDescent="0.2">
      <c r="A148" s="69">
        <f t="shared" ca="1" si="31"/>
        <v>23205</v>
      </c>
      <c r="B148" s="32" t="s">
        <v>64</v>
      </c>
      <c r="C148" s="46" t="s">
        <v>23</v>
      </c>
      <c r="D148" s="46" t="s">
        <v>23</v>
      </c>
      <c r="E148" s="75" t="s">
        <v>9</v>
      </c>
      <c r="F148" s="43">
        <f t="shared" ca="1" si="32"/>
        <v>200</v>
      </c>
      <c r="G148" s="44"/>
      <c r="H148" s="77">
        <f t="shared" ca="1" si="33"/>
        <v>0</v>
      </c>
      <c r="I148" s="49">
        <v>260</v>
      </c>
      <c r="J148" s="49">
        <v>200</v>
      </c>
      <c r="K148" s="45">
        <v>200</v>
      </c>
      <c r="L148" s="45">
        <v>160</v>
      </c>
      <c r="M148" s="45">
        <v>180</v>
      </c>
      <c r="N148" s="45">
        <v>70</v>
      </c>
      <c r="O148" s="45">
        <v>250</v>
      </c>
      <c r="P148" s="45">
        <v>320</v>
      </c>
      <c r="Q148" s="45">
        <v>150</v>
      </c>
      <c r="R148" s="45">
        <v>50</v>
      </c>
      <c r="S148" s="45">
        <v>50</v>
      </c>
      <c r="T148" s="45">
        <v>0</v>
      </c>
      <c r="U148" s="45">
        <v>0</v>
      </c>
      <c r="V148" s="72">
        <f t="shared" si="34"/>
        <v>0</v>
      </c>
    </row>
    <row r="149" spans="1:22" s="14" customFormat="1" ht="22.5" x14ac:dyDescent="0.2">
      <c r="A149" s="69">
        <f t="shared" ca="1" si="31"/>
        <v>23206</v>
      </c>
      <c r="B149" s="32" t="s">
        <v>65</v>
      </c>
      <c r="C149" s="46" t="s">
        <v>23</v>
      </c>
      <c r="D149" s="46" t="s">
        <v>23</v>
      </c>
      <c r="E149" s="75" t="s">
        <v>9</v>
      </c>
      <c r="F149" s="43">
        <f t="shared" ca="1" si="32"/>
        <v>30</v>
      </c>
      <c r="G149" s="44"/>
      <c r="H149" s="77">
        <f t="shared" ca="1" si="33"/>
        <v>0</v>
      </c>
      <c r="I149" s="49">
        <v>0</v>
      </c>
      <c r="J149" s="49">
        <v>30</v>
      </c>
      <c r="K149" s="45">
        <v>150</v>
      </c>
      <c r="L149" s="45">
        <v>30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5">
        <v>0</v>
      </c>
      <c r="T149" s="45">
        <v>0</v>
      </c>
      <c r="U149" s="45">
        <v>0</v>
      </c>
      <c r="V149" s="72">
        <f t="shared" si="34"/>
        <v>0</v>
      </c>
    </row>
    <row r="150" spans="1:22" s="13" customFormat="1" ht="56.25" x14ac:dyDescent="0.2">
      <c r="A150" s="65">
        <f t="shared" ca="1" si="31"/>
        <v>23207</v>
      </c>
      <c r="B150" s="32" t="s">
        <v>147</v>
      </c>
      <c r="C150" s="46" t="s">
        <v>23</v>
      </c>
      <c r="D150" s="46" t="s">
        <v>23</v>
      </c>
      <c r="E150" s="75" t="s">
        <v>7</v>
      </c>
      <c r="F150" s="43">
        <f t="shared" ca="1" si="32"/>
        <v>8</v>
      </c>
      <c r="G150" s="44"/>
      <c r="H150" s="77">
        <f t="shared" ca="1" si="33"/>
        <v>0</v>
      </c>
      <c r="I150" s="49">
        <v>3</v>
      </c>
      <c r="J150" s="45">
        <v>8</v>
      </c>
      <c r="K150" s="45">
        <v>2</v>
      </c>
      <c r="L150" s="45">
        <v>3</v>
      </c>
      <c r="M150" s="45">
        <v>7</v>
      </c>
      <c r="N150" s="45">
        <v>1</v>
      </c>
      <c r="O150" s="45">
        <v>4</v>
      </c>
      <c r="P150" s="45">
        <v>3</v>
      </c>
      <c r="Q150" s="45">
        <v>3</v>
      </c>
      <c r="R150" s="45">
        <v>3</v>
      </c>
      <c r="S150" s="45">
        <v>2</v>
      </c>
      <c r="T150" s="45">
        <v>0</v>
      </c>
      <c r="U150" s="45">
        <v>0</v>
      </c>
      <c r="V150" s="72">
        <f t="shared" si="34"/>
        <v>0</v>
      </c>
    </row>
    <row r="151" spans="1:22" s="90" customFormat="1" ht="123.75" x14ac:dyDescent="0.2">
      <c r="A151" s="69">
        <f t="shared" ca="1" si="31"/>
        <v>23208</v>
      </c>
      <c r="B151" s="32" t="s">
        <v>163</v>
      </c>
      <c r="C151" s="46" t="s">
        <v>23</v>
      </c>
      <c r="D151" s="46" t="s">
        <v>23</v>
      </c>
      <c r="E151" s="75" t="s">
        <v>7</v>
      </c>
      <c r="F151" s="43">
        <f t="shared" ca="1" si="32"/>
        <v>1</v>
      </c>
      <c r="G151" s="44"/>
      <c r="H151" s="77">
        <f t="shared" ca="1" si="33"/>
        <v>0</v>
      </c>
      <c r="I151" s="91">
        <v>0</v>
      </c>
      <c r="J151" s="91">
        <v>1</v>
      </c>
      <c r="K151" s="91">
        <v>0</v>
      </c>
      <c r="L151" s="91">
        <v>0</v>
      </c>
      <c r="M151" s="91">
        <v>0</v>
      </c>
      <c r="N151" s="91">
        <v>0</v>
      </c>
      <c r="O151" s="91">
        <v>0</v>
      </c>
      <c r="P151" s="91">
        <v>0</v>
      </c>
      <c r="Q151" s="91">
        <v>0</v>
      </c>
      <c r="R151" s="91">
        <v>0</v>
      </c>
      <c r="S151" s="91">
        <v>0</v>
      </c>
      <c r="T151" s="91">
        <v>0</v>
      </c>
      <c r="U151" s="91">
        <v>0</v>
      </c>
      <c r="V151" s="72">
        <f t="shared" si="34"/>
        <v>0</v>
      </c>
    </row>
    <row r="152" spans="1:22" s="16" customFormat="1" ht="123.75" x14ac:dyDescent="0.2">
      <c r="A152" s="65">
        <f t="shared" ca="1" si="31"/>
        <v>23209</v>
      </c>
      <c r="B152" s="32" t="s">
        <v>161</v>
      </c>
      <c r="C152" s="46" t="s">
        <v>23</v>
      </c>
      <c r="D152" s="46" t="s">
        <v>23</v>
      </c>
      <c r="E152" s="75" t="s">
        <v>7</v>
      </c>
      <c r="F152" s="43">
        <f t="shared" ca="1" si="32"/>
        <v>1</v>
      </c>
      <c r="G152" s="44"/>
      <c r="H152" s="77">
        <f t="shared" ca="1" si="33"/>
        <v>0</v>
      </c>
      <c r="I152" s="49">
        <v>0</v>
      </c>
      <c r="J152" s="45">
        <v>1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>
        <v>0</v>
      </c>
      <c r="S152" s="45">
        <v>0</v>
      </c>
      <c r="T152" s="45">
        <v>0</v>
      </c>
      <c r="U152" s="45">
        <v>0</v>
      </c>
      <c r="V152" s="72">
        <f t="shared" si="34"/>
        <v>0</v>
      </c>
    </row>
    <row r="153" spans="1:22" s="16" customFormat="1" ht="123.75" x14ac:dyDescent="0.2">
      <c r="A153" s="65">
        <f t="shared" ca="1" si="31"/>
        <v>23210</v>
      </c>
      <c r="B153" s="32" t="s">
        <v>127</v>
      </c>
      <c r="C153" s="46" t="s">
        <v>23</v>
      </c>
      <c r="D153" s="46" t="s">
        <v>23</v>
      </c>
      <c r="E153" s="75" t="s">
        <v>7</v>
      </c>
      <c r="F153" s="43">
        <f t="shared" ca="1" si="32"/>
        <v>1</v>
      </c>
      <c r="G153" s="44"/>
      <c r="H153" s="77">
        <f t="shared" ca="1" si="33"/>
        <v>0</v>
      </c>
      <c r="I153" s="49">
        <v>1</v>
      </c>
      <c r="J153" s="45">
        <v>1</v>
      </c>
      <c r="K153" s="45">
        <v>1</v>
      </c>
      <c r="L153" s="45">
        <v>1</v>
      </c>
      <c r="M153" s="45">
        <v>1</v>
      </c>
      <c r="N153" s="45">
        <v>1</v>
      </c>
      <c r="O153" s="45">
        <v>1</v>
      </c>
      <c r="P153" s="45">
        <v>1</v>
      </c>
      <c r="Q153" s="45">
        <v>0</v>
      </c>
      <c r="R153" s="45">
        <v>1</v>
      </c>
      <c r="S153" s="45">
        <v>1</v>
      </c>
      <c r="T153" s="45">
        <v>0</v>
      </c>
      <c r="U153" s="45">
        <v>0</v>
      </c>
      <c r="V153" s="72">
        <f t="shared" si="34"/>
        <v>0</v>
      </c>
    </row>
    <row r="154" spans="1:22" s="15" customFormat="1" ht="22.5" x14ac:dyDescent="0.2">
      <c r="A154" s="65">
        <f t="shared" ca="1" si="31"/>
        <v>23211</v>
      </c>
      <c r="B154" s="32" t="s">
        <v>66</v>
      </c>
      <c r="C154" s="46" t="s">
        <v>23</v>
      </c>
      <c r="D154" s="46" t="s">
        <v>23</v>
      </c>
      <c r="E154" s="75" t="s">
        <v>8</v>
      </c>
      <c r="F154" s="43">
        <f t="shared" ca="1" si="32"/>
        <v>1</v>
      </c>
      <c r="G154" s="44"/>
      <c r="H154" s="77">
        <f t="shared" ca="1" si="33"/>
        <v>0</v>
      </c>
      <c r="I154" s="49">
        <v>1</v>
      </c>
      <c r="J154" s="49">
        <v>1</v>
      </c>
      <c r="K154" s="49">
        <v>1</v>
      </c>
      <c r="L154" s="49">
        <v>1</v>
      </c>
      <c r="M154" s="49">
        <v>1</v>
      </c>
      <c r="N154" s="49">
        <v>1</v>
      </c>
      <c r="O154" s="49">
        <v>1</v>
      </c>
      <c r="P154" s="49">
        <v>1</v>
      </c>
      <c r="Q154" s="49">
        <v>1</v>
      </c>
      <c r="R154" s="49">
        <v>1</v>
      </c>
      <c r="S154" s="49">
        <v>1</v>
      </c>
      <c r="T154" s="45">
        <v>0</v>
      </c>
      <c r="U154" s="45">
        <v>0</v>
      </c>
      <c r="V154" s="72">
        <f t="shared" si="34"/>
        <v>0</v>
      </c>
    </row>
    <row r="155" spans="1:22" s="15" customFormat="1" ht="67.5" x14ac:dyDescent="0.2">
      <c r="A155" s="65">
        <f t="shared" ca="1" si="31"/>
        <v>23212</v>
      </c>
      <c r="B155" s="32" t="s">
        <v>150</v>
      </c>
      <c r="C155" s="46" t="s">
        <v>23</v>
      </c>
      <c r="D155" s="46" t="s">
        <v>23</v>
      </c>
      <c r="E155" s="75" t="s">
        <v>8</v>
      </c>
      <c r="F155" s="43">
        <f t="shared" ca="1" si="32"/>
        <v>1</v>
      </c>
      <c r="G155" s="44"/>
      <c r="H155" s="77">
        <f t="shared" ca="1" si="33"/>
        <v>0</v>
      </c>
      <c r="I155" s="49">
        <v>1</v>
      </c>
      <c r="J155" s="49">
        <v>1</v>
      </c>
      <c r="K155" s="49">
        <v>1</v>
      </c>
      <c r="L155" s="49">
        <v>1</v>
      </c>
      <c r="M155" s="49">
        <v>1</v>
      </c>
      <c r="N155" s="49">
        <v>1</v>
      </c>
      <c r="O155" s="49">
        <v>1</v>
      </c>
      <c r="P155" s="49">
        <v>1</v>
      </c>
      <c r="Q155" s="49">
        <v>1</v>
      </c>
      <c r="R155" s="49">
        <v>1</v>
      </c>
      <c r="S155" s="49">
        <v>1</v>
      </c>
      <c r="T155" s="45">
        <v>0</v>
      </c>
      <c r="U155" s="45">
        <v>0</v>
      </c>
      <c r="V155" s="72">
        <f t="shared" si="34"/>
        <v>0</v>
      </c>
    </row>
    <row r="156" spans="1:22" s="15" customFormat="1" ht="22.5" x14ac:dyDescent="0.2">
      <c r="A156" s="65">
        <f t="shared" ca="1" si="31"/>
        <v>23213</v>
      </c>
      <c r="B156" s="32" t="s">
        <v>67</v>
      </c>
      <c r="C156" s="46" t="s">
        <v>23</v>
      </c>
      <c r="D156" s="46" t="s">
        <v>23</v>
      </c>
      <c r="E156" s="75" t="s">
        <v>8</v>
      </c>
      <c r="F156" s="43">
        <f t="shared" ca="1" si="32"/>
        <v>1</v>
      </c>
      <c r="G156" s="44"/>
      <c r="H156" s="77">
        <f t="shared" ca="1" si="33"/>
        <v>0</v>
      </c>
      <c r="I156" s="49">
        <v>1</v>
      </c>
      <c r="J156" s="49">
        <v>1</v>
      </c>
      <c r="K156" s="49">
        <v>1</v>
      </c>
      <c r="L156" s="49">
        <v>1</v>
      </c>
      <c r="M156" s="49">
        <v>1</v>
      </c>
      <c r="N156" s="49">
        <v>1</v>
      </c>
      <c r="O156" s="49">
        <v>1</v>
      </c>
      <c r="P156" s="49">
        <v>1</v>
      </c>
      <c r="Q156" s="49">
        <v>1</v>
      </c>
      <c r="R156" s="49">
        <v>1</v>
      </c>
      <c r="S156" s="49">
        <v>1</v>
      </c>
      <c r="T156" s="45">
        <v>1</v>
      </c>
      <c r="U156" s="45">
        <v>0</v>
      </c>
      <c r="V156" s="72">
        <f t="shared" si="34"/>
        <v>0</v>
      </c>
    </row>
    <row r="157" spans="1:22" x14ac:dyDescent="0.2">
      <c r="A157" s="120"/>
      <c r="B157" s="121"/>
      <c r="C157" s="121"/>
      <c r="D157" s="121"/>
      <c r="E157" s="121"/>
      <c r="F157" s="122" t="str">
        <f>"Ukupno "&amp;LOWER(B136)&amp;" - "&amp;LOWER(B143)&amp;":"</f>
        <v>Ukupno zajedničke usluge - građevinske usluge:</v>
      </c>
      <c r="G157" s="160">
        <f ca="1">SUM(H144:H156)</f>
        <v>0</v>
      </c>
      <c r="H157" s="160"/>
      <c r="I157" s="49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37"/>
    </row>
    <row r="158" spans="1:22" s="24" customFormat="1" x14ac:dyDescent="0.2">
      <c r="A158" s="65"/>
      <c r="B158" s="29"/>
      <c r="C158" s="28"/>
      <c r="D158" s="28"/>
      <c r="E158" s="28"/>
      <c r="F158" s="28"/>
      <c r="G158" s="33"/>
      <c r="H158" s="64"/>
      <c r="I158" s="49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72"/>
    </row>
    <row r="159" spans="1:22" ht="23.25" customHeight="1" x14ac:dyDescent="0.2">
      <c r="A159" s="120"/>
      <c r="B159" s="121"/>
      <c r="C159" s="121"/>
      <c r="D159" s="121"/>
      <c r="E159" s="121"/>
      <c r="F159" s="129" t="s">
        <v>12</v>
      </c>
      <c r="G159" s="158">
        <f ca="1">SUMIF(F3:F157,"*ukupno*",G3:G157)</f>
        <v>0</v>
      </c>
      <c r="H159" s="159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88">
        <f ca="1">SUM(V8:V156)</f>
        <v>0</v>
      </c>
    </row>
    <row r="160" spans="1:22" x14ac:dyDescent="0.2">
      <c r="A160" s="128"/>
      <c r="B160" s="128"/>
      <c r="C160" s="128"/>
      <c r="D160" s="128"/>
      <c r="E160" s="128"/>
      <c r="F160" s="128"/>
      <c r="G160" s="128"/>
      <c r="H160" s="128"/>
      <c r="I160" s="12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2" x14ac:dyDescent="0.2">
      <c r="A161" s="37"/>
      <c r="B161" s="37"/>
      <c r="C161" s="37"/>
      <c r="D161" s="37"/>
      <c r="E161" s="37"/>
      <c r="F161" s="37"/>
      <c r="G161" s="37"/>
      <c r="H161" s="37"/>
    </row>
    <row r="162" spans="1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s="37" customFormat="1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s="37" customFormat="1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s="37" customFormat="1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s="37" customFormat="1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s="37" customFormat="1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s="37" customFormat="1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s="37" customFormat="1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0:22" s="37" customFormat="1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0:22" s="37" customFormat="1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0:22" s="37" customFormat="1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0:22" s="37" customFormat="1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0:22" s="37" customFormat="1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0:22" s="37" customFormat="1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0:22" s="37" customFormat="1" x14ac:dyDescent="0.2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0:22" s="37" customFormat="1" x14ac:dyDescent="0.2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0:22" s="37" customFormat="1" x14ac:dyDescent="0.2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0:22" s="37" customFormat="1" x14ac:dyDescent="0.2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0:22" s="37" customFormat="1" x14ac:dyDescent="0.2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0:22" s="37" customFormat="1" x14ac:dyDescent="0.2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0:22" s="37" customFormat="1" x14ac:dyDescent="0.2"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0:22" s="37" customFormat="1" x14ac:dyDescent="0.2"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0:22" s="37" customFormat="1" x14ac:dyDescent="0.2"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0:22" s="37" customFormat="1" x14ac:dyDescent="0.2"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s="37" customFormat="1" x14ac:dyDescent="0.2"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s="37" customFormat="1" x14ac:dyDescent="0.2"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s="37" customFormat="1" x14ac:dyDescent="0.2"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s="37" customFormat="1" x14ac:dyDescent="0.2"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s="37" customFormat="1" x14ac:dyDescent="0.2"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s="37" customFormat="1" x14ac:dyDescent="0.2"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s="37" customFormat="1" x14ac:dyDescent="0.2"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s="37" customFormat="1" x14ac:dyDescent="0.2"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s="37" customFormat="1" x14ac:dyDescent="0.2"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4" spans="1:22" s="37" customFormat="1" x14ac:dyDescent="0.2">
      <c r="A204" s="130"/>
      <c r="B204" s="131"/>
      <c r="C204" s="132"/>
      <c r="D204" s="132"/>
      <c r="F204" s="134"/>
      <c r="G204" s="119"/>
      <c r="H204" s="119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mergeCells count="12">
    <mergeCell ref="G141:H141"/>
    <mergeCell ref="G157:H157"/>
    <mergeCell ref="G159:H159"/>
    <mergeCell ref="G114:H114"/>
    <mergeCell ref="G126:H126"/>
    <mergeCell ref="G134:H134"/>
    <mergeCell ref="G86:H86"/>
    <mergeCell ref="A1:B2"/>
    <mergeCell ref="D1:H1"/>
    <mergeCell ref="D2:H2"/>
    <mergeCell ref="G52:H52"/>
    <mergeCell ref="G72:H72"/>
  </mergeCells>
  <conditionalFormatting sqref="E93 E66:F71 F83 F75:F81 E31 E28:E29 F28:F31 F96:F111 F90:F94 E55:F64 E46:F50 E32:F43 E26:F27 E19:F23 E15:F17 E8:F13">
    <cfRule type="cellIs" dxfId="2067" priority="314" stopIfTrue="1" operator="equal">
      <formula>0</formula>
    </cfRule>
  </conditionalFormatting>
  <conditionalFormatting sqref="F66:F71 F83 F75:F81 I120:S121 F144:F150 F117:F121 I27:I29 M27:M29 I66:I68 T65:U68 I122:K122 I117:T119 I123:T125 F154:F156 F152 I136:U158 F129:F133 I126:U134 T120:T122 U117:U125 F96:F111 F90:F94 I69:U116 F55:F64 F46:F50 I46:U64 T42:U45 I31:I43 M31:M43 T27:T41 J31:L41 N31:N41 P31:P41 R31:S41 O31:O43 Q31:Q43 U31:U41 F26:F43 I19:U26 F19:F23 I15:U17 F15:F17 F8:F13 I8:U13">
    <cfRule type="cellIs" dxfId="2066" priority="313" stopIfTrue="1" operator="equal">
      <formula>""</formula>
    </cfRule>
  </conditionalFormatting>
  <conditionalFormatting sqref="A143:A148 A83 A66:A81 A150 A114:A126 A154:A156 A152 A136:A141 A128:A134 A96:A111 A86:A94 A51:A64 A19:A27 A15:A17 A5:A13">
    <cfRule type="expression" dxfId="2065" priority="307">
      <formula>AND(LEN(A5)=2,VALUE(broj_sheet)&lt;10)</formula>
    </cfRule>
  </conditionalFormatting>
  <conditionalFormatting sqref="A143:A148 A83 A66:A81 A150 A114:A126 A154:A156 A152 A136:A141 A128:A134 A96:A111 A86:A94 A51:A64 A19:A27 A15:A17 A5:A13">
    <cfRule type="expression" dxfId="2064" priority="310">
      <formula>AND(LEN(A5)=3,VALUE(broj_sheet)&gt;=10)</formula>
    </cfRule>
  </conditionalFormatting>
  <conditionalFormatting sqref="A143:A148 A83 A66:A81 A150 A114:A126 A154:A156 A152 A136:A141 A128:A134 A96:A111 A86:A94 A51:A64 A19:A27 A15:A17 A5:A13">
    <cfRule type="expression" dxfId="2063" priority="311">
      <formula>AND(LEN(A5)=4,VALUE(broj_sheet)&gt;=10)</formula>
    </cfRule>
  </conditionalFormatting>
  <conditionalFormatting sqref="A143:A148 A83 A66:A81 A150 A114:A126 A154:A156 A152 A136:A141 A128:A134 A96:A111 A86:A94 A51:A64 A19:A27 A15:A17 A5:A13">
    <cfRule type="expression" dxfId="2062" priority="308">
      <formula>AND(LEN(A5)=3,VALUE(broj_sheet)&lt;10)</formula>
    </cfRule>
  </conditionalFormatting>
  <conditionalFormatting sqref="A143:A148 A83 A66:A81 A150 A114:A126 A154:A156 A152 A136:A141 A128:A134 A96:A111 A86:A94 A51:A64 A19:A27 A15:A17 A5:A13">
    <cfRule type="expression" dxfId="2061" priority="309">
      <formula>AND(LEN(A5)=5,VALUE(broj_sheet)&lt;10)</formula>
    </cfRule>
  </conditionalFormatting>
  <conditionalFormatting sqref="A143:A148 A83 A66:A81 A150 A114:A126 A154:A156 A152 A136:A141 A128:A134 A96:A111 A86:A94 A51:A64 A19:A27 A15:A17 A5:A13">
    <cfRule type="expression" dxfId="2060" priority="312">
      <formula>AND(LEN(A5)=6,VALUE(broj_sheet)&gt;=10)</formula>
    </cfRule>
  </conditionalFormatting>
  <conditionalFormatting sqref="F66:F71 F83 F75:F81 F96:F111 F90:F94 F55:F64 F46:F50 F26:F43 F19:F23 F15:F17 F8:F13">
    <cfRule type="cellIs" dxfId="2059" priority="306" operator="equal">
      <formula>"''"</formula>
    </cfRule>
  </conditionalFormatting>
  <conditionalFormatting sqref="F144:F150 F117:F121 F154:F156 F152 F129:F133">
    <cfRule type="cellIs" dxfId="2058" priority="304" operator="equal">
      <formula>0</formula>
    </cfRule>
    <cfRule type="cellIs" dxfId="2057" priority="305" operator="equal">
      <formula>"''"</formula>
    </cfRule>
  </conditionalFormatting>
  <conditionalFormatting sqref="A87 A73 A115 A53:A54 A19:A27 A15:A17 A5:A13">
    <cfRule type="cellIs" dxfId="2056" priority="303" operator="equal">
      <formula>"."</formula>
    </cfRule>
  </conditionalFormatting>
  <conditionalFormatting sqref="A127">
    <cfRule type="expression" dxfId="2055" priority="297">
      <formula>AND(LEN(A127)=2,VALUE(broj_sheet)&lt;10)</formula>
    </cfRule>
  </conditionalFormatting>
  <conditionalFormatting sqref="A127">
    <cfRule type="expression" dxfId="2054" priority="300">
      <formula>AND(LEN(A127)=3,VALUE(broj_sheet)&gt;=10)</formula>
    </cfRule>
  </conditionalFormatting>
  <conditionalFormatting sqref="A127">
    <cfRule type="expression" dxfId="2053" priority="301">
      <formula>AND(LEN(A127)=4,VALUE(broj_sheet)&gt;=10)</formula>
    </cfRule>
  </conditionalFormatting>
  <conditionalFormatting sqref="A127">
    <cfRule type="expression" dxfId="2052" priority="298">
      <formula>AND(LEN(A127)=3,VALUE(broj_sheet)&lt;10)</formula>
    </cfRule>
  </conditionalFormatting>
  <conditionalFormatting sqref="A127">
    <cfRule type="expression" dxfId="2051" priority="299">
      <formula>AND(LEN(A127)=5,VALUE(broj_sheet)&lt;10)</formula>
    </cfRule>
  </conditionalFormatting>
  <conditionalFormatting sqref="A127">
    <cfRule type="expression" dxfId="2050" priority="302">
      <formula>AND(LEN(A127)=6,VALUE(broj_sheet)&gt;=10)</formula>
    </cfRule>
  </conditionalFormatting>
  <conditionalFormatting sqref="A127">
    <cfRule type="cellIs" dxfId="2049" priority="296" operator="equal">
      <formula>"."</formula>
    </cfRule>
  </conditionalFormatting>
  <conditionalFormatting sqref="A142">
    <cfRule type="expression" dxfId="2048" priority="290">
      <formula>AND(LEN(A142)=2,VALUE(broj_sheet)&lt;10)</formula>
    </cfRule>
  </conditionalFormatting>
  <conditionalFormatting sqref="A142">
    <cfRule type="expression" dxfId="2047" priority="293">
      <formula>AND(LEN(A142)=3,VALUE(broj_sheet)&gt;=10)</formula>
    </cfRule>
  </conditionalFormatting>
  <conditionalFormatting sqref="A142">
    <cfRule type="expression" dxfId="2046" priority="294">
      <formula>AND(LEN(A142)=4,VALUE(broj_sheet)&gt;=10)</formula>
    </cfRule>
  </conditionalFormatting>
  <conditionalFormatting sqref="A142">
    <cfRule type="expression" dxfId="2045" priority="291">
      <formula>AND(LEN(A142)=3,VALUE(broj_sheet)&lt;10)</formula>
    </cfRule>
  </conditionalFormatting>
  <conditionalFormatting sqref="A142">
    <cfRule type="expression" dxfId="2044" priority="292">
      <formula>AND(LEN(A142)=5,VALUE(broj_sheet)&lt;10)</formula>
    </cfRule>
  </conditionalFormatting>
  <conditionalFormatting sqref="A142">
    <cfRule type="expression" dxfId="2043" priority="295">
      <formula>AND(LEN(A142)=6,VALUE(broj_sheet)&gt;=10)</formula>
    </cfRule>
  </conditionalFormatting>
  <conditionalFormatting sqref="A142">
    <cfRule type="cellIs" dxfId="2042" priority="289" operator="equal">
      <formula>"."</formula>
    </cfRule>
  </conditionalFormatting>
  <conditionalFormatting sqref="F122:F125">
    <cfRule type="cellIs" dxfId="2041" priority="288" stopIfTrue="1" operator="equal">
      <formula>""</formula>
    </cfRule>
  </conditionalFormatting>
  <conditionalFormatting sqref="F122:F125">
    <cfRule type="cellIs" dxfId="2040" priority="286" operator="equal">
      <formula>0</formula>
    </cfRule>
    <cfRule type="cellIs" dxfId="2039" priority="287" operator="equal">
      <formula>"''"</formula>
    </cfRule>
  </conditionalFormatting>
  <conditionalFormatting sqref="F138:F139">
    <cfRule type="cellIs" dxfId="2038" priority="285" stopIfTrue="1" operator="equal">
      <formula>""</formula>
    </cfRule>
  </conditionalFormatting>
  <conditionalFormatting sqref="F138:F139">
    <cfRule type="cellIs" dxfId="2037" priority="283" operator="equal">
      <formula>0</formula>
    </cfRule>
    <cfRule type="cellIs" dxfId="2036" priority="284" operator="equal">
      <formula>"''"</formula>
    </cfRule>
  </conditionalFormatting>
  <conditionalFormatting sqref="A42">
    <cfRule type="expression" dxfId="2035" priority="267">
      <formula>AND(LEN(A42)=2,VALUE(broj_sheet)&lt;10)</formula>
    </cfRule>
  </conditionalFormatting>
  <conditionalFormatting sqref="A42">
    <cfRule type="expression" dxfId="2034" priority="270">
      <formula>AND(LEN(A42)=3,VALUE(broj_sheet)&gt;=10)</formula>
    </cfRule>
  </conditionalFormatting>
  <conditionalFormatting sqref="A42">
    <cfRule type="expression" dxfId="2033" priority="271">
      <formula>AND(LEN(A42)=4,VALUE(broj_sheet)&gt;=10)</formula>
    </cfRule>
  </conditionalFormatting>
  <conditionalFormatting sqref="A42">
    <cfRule type="expression" dxfId="2032" priority="268">
      <formula>AND(LEN(A42)=3,VALUE(broj_sheet)&lt;10)</formula>
    </cfRule>
  </conditionalFormatting>
  <conditionalFormatting sqref="A42">
    <cfRule type="expression" dxfId="2031" priority="269">
      <formula>AND(LEN(A42)=5,VALUE(broj_sheet)&lt;10)</formula>
    </cfRule>
  </conditionalFormatting>
  <conditionalFormatting sqref="A42">
    <cfRule type="expression" dxfId="2030" priority="272">
      <formula>AND(LEN(A42)=6,VALUE(broj_sheet)&gt;=10)</formula>
    </cfRule>
  </conditionalFormatting>
  <conditionalFormatting sqref="A42">
    <cfRule type="cellIs" dxfId="2029" priority="266" operator="equal">
      <formula>"."</formula>
    </cfRule>
  </conditionalFormatting>
  <conditionalFormatting sqref="E24:F24">
    <cfRule type="cellIs" dxfId="2028" priority="265" stopIfTrue="1" operator="equal">
      <formula>0</formula>
    </cfRule>
  </conditionalFormatting>
  <conditionalFormatting sqref="F24">
    <cfRule type="cellIs" dxfId="2027" priority="264" stopIfTrue="1" operator="equal">
      <formula>""</formula>
    </cfRule>
  </conditionalFormatting>
  <conditionalFormatting sqref="F24">
    <cfRule type="cellIs" dxfId="2026" priority="263" operator="equal">
      <formula>"''"</formula>
    </cfRule>
  </conditionalFormatting>
  <conditionalFormatting sqref="A149">
    <cfRule type="expression" dxfId="2025" priority="255">
      <formula>AND(LEN(A149)=2,VALUE(broj_sheet)&lt;10)</formula>
    </cfRule>
  </conditionalFormatting>
  <conditionalFormatting sqref="A149">
    <cfRule type="expression" dxfId="2024" priority="258">
      <formula>AND(LEN(A149)=3,VALUE(broj_sheet)&gt;=10)</formula>
    </cfRule>
  </conditionalFormatting>
  <conditionalFormatting sqref="A149">
    <cfRule type="expression" dxfId="2023" priority="259">
      <formula>AND(LEN(A149)=4,VALUE(broj_sheet)&gt;=10)</formula>
    </cfRule>
  </conditionalFormatting>
  <conditionalFormatting sqref="A149">
    <cfRule type="expression" dxfId="2022" priority="256">
      <formula>AND(LEN(A149)=3,VALUE(broj_sheet)&lt;10)</formula>
    </cfRule>
  </conditionalFormatting>
  <conditionalFormatting sqref="A149">
    <cfRule type="expression" dxfId="2021" priority="257">
      <formula>AND(LEN(A149)=5,VALUE(broj_sheet)&lt;10)</formula>
    </cfRule>
  </conditionalFormatting>
  <conditionalFormatting sqref="A149">
    <cfRule type="expression" dxfId="2020" priority="260">
      <formula>AND(LEN(A149)=6,VALUE(broj_sheet)&gt;=10)</formula>
    </cfRule>
  </conditionalFormatting>
  <conditionalFormatting sqref="E51:F51">
    <cfRule type="cellIs" dxfId="2019" priority="254" stopIfTrue="1" operator="equal">
      <formula>0</formula>
    </cfRule>
  </conditionalFormatting>
  <conditionalFormatting sqref="F51">
    <cfRule type="cellIs" dxfId="2018" priority="253" stopIfTrue="1" operator="equal">
      <formula>""</formula>
    </cfRule>
  </conditionalFormatting>
  <conditionalFormatting sqref="F51">
    <cfRule type="cellIs" dxfId="2017" priority="252" operator="equal">
      <formula>"''"</formula>
    </cfRule>
  </conditionalFormatting>
  <conditionalFormatting sqref="A158">
    <cfRule type="expression" dxfId="2016" priority="246">
      <formula>AND(LEN(A158)=2,VALUE(broj_sheet)&lt;10)</formula>
    </cfRule>
  </conditionalFormatting>
  <conditionalFormatting sqref="A158">
    <cfRule type="expression" dxfId="2015" priority="249">
      <formula>AND(LEN(A158)=3,VALUE(broj_sheet)&gt;=10)</formula>
    </cfRule>
  </conditionalFormatting>
  <conditionalFormatting sqref="A158">
    <cfRule type="expression" dxfId="2014" priority="250">
      <formula>AND(LEN(A158)=4,VALUE(broj_sheet)&gt;=10)</formula>
    </cfRule>
  </conditionalFormatting>
  <conditionalFormatting sqref="A158">
    <cfRule type="expression" dxfId="2013" priority="247">
      <formula>AND(LEN(A158)=3,VALUE(broj_sheet)&lt;10)</formula>
    </cfRule>
  </conditionalFormatting>
  <conditionalFormatting sqref="A158">
    <cfRule type="expression" dxfId="2012" priority="248">
      <formula>AND(LEN(A158)=5,VALUE(broj_sheet)&lt;10)</formula>
    </cfRule>
  </conditionalFormatting>
  <conditionalFormatting sqref="A158">
    <cfRule type="expression" dxfId="2011" priority="251">
      <formula>AND(LEN(A158)=6,VALUE(broj_sheet)&gt;=10)</formula>
    </cfRule>
  </conditionalFormatting>
  <conditionalFormatting sqref="A158">
    <cfRule type="cellIs" dxfId="2010" priority="245" operator="equal">
      <formula>"."</formula>
    </cfRule>
  </conditionalFormatting>
  <conditionalFormatting sqref="F140">
    <cfRule type="cellIs" dxfId="2009" priority="244" stopIfTrue="1" operator="equal">
      <formula>""</formula>
    </cfRule>
  </conditionalFormatting>
  <conditionalFormatting sqref="F140">
    <cfRule type="cellIs" dxfId="2008" priority="242" operator="equal">
      <formula>0</formula>
    </cfRule>
    <cfRule type="cellIs" dxfId="2007" priority="243" operator="equal">
      <formula>"''"</formula>
    </cfRule>
  </conditionalFormatting>
  <conditionalFormatting sqref="E65:F65">
    <cfRule type="cellIs" dxfId="2006" priority="232" stopIfTrue="1" operator="equal">
      <formula>0</formula>
    </cfRule>
  </conditionalFormatting>
  <conditionalFormatting sqref="F65 I65">
    <cfRule type="cellIs" dxfId="2005" priority="231" stopIfTrue="1" operator="equal">
      <formula>""</formula>
    </cfRule>
  </conditionalFormatting>
  <conditionalFormatting sqref="A65">
    <cfRule type="expression" dxfId="2004" priority="225">
      <formula>AND(LEN(A65)=2,VALUE(broj_sheet)&lt;10)</formula>
    </cfRule>
  </conditionalFormatting>
  <conditionalFormatting sqref="A65">
    <cfRule type="expression" dxfId="2003" priority="228">
      <formula>AND(LEN(A65)=3,VALUE(broj_sheet)&gt;=10)</formula>
    </cfRule>
  </conditionalFormatting>
  <conditionalFormatting sqref="A65">
    <cfRule type="expression" dxfId="2002" priority="229">
      <formula>AND(LEN(A65)=4,VALUE(broj_sheet)&gt;=10)</formula>
    </cfRule>
  </conditionalFormatting>
  <conditionalFormatting sqref="A65">
    <cfRule type="expression" dxfId="2001" priority="226">
      <formula>AND(LEN(A65)=3,VALUE(broj_sheet)&lt;10)</formula>
    </cfRule>
  </conditionalFormatting>
  <conditionalFormatting sqref="A65">
    <cfRule type="expression" dxfId="2000" priority="227">
      <formula>AND(LEN(A65)=5,VALUE(broj_sheet)&lt;10)</formula>
    </cfRule>
  </conditionalFormatting>
  <conditionalFormatting sqref="A65">
    <cfRule type="expression" dxfId="1999" priority="230">
      <formula>AND(LEN(A65)=6,VALUE(broj_sheet)&gt;=10)</formula>
    </cfRule>
  </conditionalFormatting>
  <conditionalFormatting sqref="F65">
    <cfRule type="cellIs" dxfId="1998" priority="224" operator="equal">
      <formula>"''"</formula>
    </cfRule>
  </conditionalFormatting>
  <conditionalFormatting sqref="F82">
    <cfRule type="cellIs" dxfId="1997" priority="223" stopIfTrue="1" operator="equal">
      <formula>0</formula>
    </cfRule>
  </conditionalFormatting>
  <conditionalFormatting sqref="F82">
    <cfRule type="cellIs" dxfId="1996" priority="222" stopIfTrue="1" operator="equal">
      <formula>""</formula>
    </cfRule>
  </conditionalFormatting>
  <conditionalFormatting sqref="A82">
    <cfRule type="expression" dxfId="1995" priority="216">
      <formula>AND(LEN(A82)=2,VALUE(broj_sheet)&lt;10)</formula>
    </cfRule>
  </conditionalFormatting>
  <conditionalFormatting sqref="A82">
    <cfRule type="expression" dxfId="1994" priority="219">
      <formula>AND(LEN(A82)=3,VALUE(broj_sheet)&gt;=10)</formula>
    </cfRule>
  </conditionalFormatting>
  <conditionalFormatting sqref="A82">
    <cfRule type="expression" dxfId="1993" priority="220">
      <formula>AND(LEN(A82)=4,VALUE(broj_sheet)&gt;=10)</formula>
    </cfRule>
  </conditionalFormatting>
  <conditionalFormatting sqref="A82">
    <cfRule type="expression" dxfId="1992" priority="217">
      <formula>AND(LEN(A82)=3,VALUE(broj_sheet)&lt;10)</formula>
    </cfRule>
  </conditionalFormatting>
  <conditionalFormatting sqref="A82">
    <cfRule type="expression" dxfId="1991" priority="218">
      <formula>AND(LEN(A82)=5,VALUE(broj_sheet)&lt;10)</formula>
    </cfRule>
  </conditionalFormatting>
  <conditionalFormatting sqref="A82">
    <cfRule type="expression" dxfId="1990" priority="221">
      <formula>AND(LEN(A82)=6,VALUE(broj_sheet)&gt;=10)</formula>
    </cfRule>
  </conditionalFormatting>
  <conditionalFormatting sqref="F82">
    <cfRule type="cellIs" dxfId="1989" priority="215" operator="equal">
      <formula>"''"</formula>
    </cfRule>
  </conditionalFormatting>
  <conditionalFormatting sqref="F84:F85">
    <cfRule type="cellIs" dxfId="1988" priority="214" stopIfTrue="1" operator="equal">
      <formula>0</formula>
    </cfRule>
  </conditionalFormatting>
  <conditionalFormatting sqref="F84:F85">
    <cfRule type="cellIs" dxfId="1987" priority="213" stopIfTrue="1" operator="equal">
      <formula>""</formula>
    </cfRule>
  </conditionalFormatting>
  <conditionalFormatting sqref="A84:A85">
    <cfRule type="expression" dxfId="1986" priority="207">
      <formula>AND(LEN(A84)=2,VALUE(broj_sheet)&lt;10)</formula>
    </cfRule>
  </conditionalFormatting>
  <conditionalFormatting sqref="A84:A85">
    <cfRule type="expression" dxfId="1985" priority="210">
      <formula>AND(LEN(A84)=3,VALUE(broj_sheet)&gt;=10)</formula>
    </cfRule>
  </conditionalFormatting>
  <conditionalFormatting sqref="A84:A85">
    <cfRule type="expression" dxfId="1984" priority="211">
      <formula>AND(LEN(A84)=4,VALUE(broj_sheet)&gt;=10)</formula>
    </cfRule>
  </conditionalFormatting>
  <conditionalFormatting sqref="A84:A85">
    <cfRule type="expression" dxfId="1983" priority="208">
      <formula>AND(LEN(A84)=3,VALUE(broj_sheet)&lt;10)</formula>
    </cfRule>
  </conditionalFormatting>
  <conditionalFormatting sqref="A84:A85">
    <cfRule type="expression" dxfId="1982" priority="209">
      <formula>AND(LEN(A84)=5,VALUE(broj_sheet)&lt;10)</formula>
    </cfRule>
  </conditionalFormatting>
  <conditionalFormatting sqref="A84:A85">
    <cfRule type="expression" dxfId="1981" priority="212">
      <formula>AND(LEN(A84)=6,VALUE(broj_sheet)&gt;=10)</formula>
    </cfRule>
  </conditionalFormatting>
  <conditionalFormatting sqref="F84:F85">
    <cfRule type="cellIs" dxfId="1980" priority="206" operator="equal">
      <formula>"''"</formula>
    </cfRule>
  </conditionalFormatting>
  <conditionalFormatting sqref="E25:F25">
    <cfRule type="cellIs" dxfId="1979" priority="205" stopIfTrue="1" operator="equal">
      <formula>0</formula>
    </cfRule>
  </conditionalFormatting>
  <conditionalFormatting sqref="F25">
    <cfRule type="cellIs" dxfId="1978" priority="204" stopIfTrue="1" operator="equal">
      <formula>""</formula>
    </cfRule>
  </conditionalFormatting>
  <conditionalFormatting sqref="F25">
    <cfRule type="cellIs" dxfId="1977" priority="203" operator="equal">
      <formula>"''"</formula>
    </cfRule>
  </conditionalFormatting>
  <conditionalFormatting sqref="F112">
    <cfRule type="cellIs" dxfId="1976" priority="202" stopIfTrue="1" operator="equal">
      <formula>0</formula>
    </cfRule>
  </conditionalFormatting>
  <conditionalFormatting sqref="F112">
    <cfRule type="cellIs" dxfId="1975" priority="201" stopIfTrue="1" operator="equal">
      <formula>""</formula>
    </cfRule>
  </conditionalFormatting>
  <conditionalFormatting sqref="A112:A113">
    <cfRule type="expression" dxfId="1974" priority="195">
      <formula>AND(LEN(A112)=2,VALUE(broj_sheet)&lt;10)</formula>
    </cfRule>
  </conditionalFormatting>
  <conditionalFormatting sqref="A112:A113">
    <cfRule type="expression" dxfId="1973" priority="198">
      <formula>AND(LEN(A112)=3,VALUE(broj_sheet)&gt;=10)</formula>
    </cfRule>
  </conditionalFormatting>
  <conditionalFormatting sqref="A112:A113">
    <cfRule type="expression" dxfId="1972" priority="199">
      <formula>AND(LEN(A112)=4,VALUE(broj_sheet)&gt;=10)</formula>
    </cfRule>
  </conditionalFormatting>
  <conditionalFormatting sqref="A112:A113">
    <cfRule type="expression" dxfId="1971" priority="196">
      <formula>AND(LEN(A112)=3,VALUE(broj_sheet)&lt;10)</formula>
    </cfRule>
  </conditionalFormatting>
  <conditionalFormatting sqref="A112:A113">
    <cfRule type="expression" dxfId="1970" priority="197">
      <formula>AND(LEN(A112)=5,VALUE(broj_sheet)&lt;10)</formula>
    </cfRule>
  </conditionalFormatting>
  <conditionalFormatting sqref="A112:A113">
    <cfRule type="expression" dxfId="1969" priority="200">
      <formula>AND(LEN(A112)=6,VALUE(broj_sheet)&gt;=10)</formula>
    </cfRule>
  </conditionalFormatting>
  <conditionalFormatting sqref="F112">
    <cfRule type="cellIs" dxfId="1968" priority="194" operator="equal">
      <formula>"''"</formula>
    </cfRule>
  </conditionalFormatting>
  <conditionalFormatting sqref="F113">
    <cfRule type="cellIs" dxfId="1967" priority="193" stopIfTrue="1" operator="equal">
      <formula>0</formula>
    </cfRule>
  </conditionalFormatting>
  <conditionalFormatting sqref="F113">
    <cfRule type="cellIs" dxfId="1966" priority="192" stopIfTrue="1" operator="equal">
      <formula>""</formula>
    </cfRule>
  </conditionalFormatting>
  <conditionalFormatting sqref="F113">
    <cfRule type="cellIs" dxfId="1965" priority="191" operator="equal">
      <formula>"''"</formula>
    </cfRule>
  </conditionalFormatting>
  <conditionalFormatting sqref="F95">
    <cfRule type="cellIs" dxfId="1964" priority="190" stopIfTrue="1" operator="equal">
      <formula>0</formula>
    </cfRule>
  </conditionalFormatting>
  <conditionalFormatting sqref="F95">
    <cfRule type="cellIs" dxfId="1963" priority="189" stopIfTrue="1" operator="equal">
      <formula>""</formula>
    </cfRule>
  </conditionalFormatting>
  <conditionalFormatting sqref="A95">
    <cfRule type="expression" dxfId="1962" priority="183">
      <formula>AND(LEN(A95)=2,VALUE(broj_sheet)&lt;10)</formula>
    </cfRule>
  </conditionalFormatting>
  <conditionalFormatting sqref="A95">
    <cfRule type="expression" dxfId="1961" priority="186">
      <formula>AND(LEN(A95)=3,VALUE(broj_sheet)&gt;=10)</formula>
    </cfRule>
  </conditionalFormatting>
  <conditionalFormatting sqref="A95">
    <cfRule type="expression" dxfId="1960" priority="187">
      <formula>AND(LEN(A95)=4,VALUE(broj_sheet)&gt;=10)</formula>
    </cfRule>
  </conditionalFormatting>
  <conditionalFormatting sqref="A95">
    <cfRule type="expression" dxfId="1959" priority="184">
      <formula>AND(LEN(A95)=3,VALUE(broj_sheet)&lt;10)</formula>
    </cfRule>
  </conditionalFormatting>
  <conditionalFormatting sqref="A95">
    <cfRule type="expression" dxfId="1958" priority="185">
      <formula>AND(LEN(A95)=5,VALUE(broj_sheet)&lt;10)</formula>
    </cfRule>
  </conditionalFormatting>
  <conditionalFormatting sqref="A95">
    <cfRule type="expression" dxfId="1957" priority="188">
      <formula>AND(LEN(A95)=6,VALUE(broj_sheet)&gt;=10)</formula>
    </cfRule>
  </conditionalFormatting>
  <conditionalFormatting sqref="F95">
    <cfRule type="cellIs" dxfId="1956" priority="182" operator="equal">
      <formula>"''"</formula>
    </cfRule>
  </conditionalFormatting>
  <conditionalFormatting sqref="E30">
    <cfRule type="cellIs" dxfId="1955" priority="181" stopIfTrue="1" operator="equal">
      <formula>0</formula>
    </cfRule>
  </conditionalFormatting>
  <conditionalFormatting sqref="I30 M30">
    <cfRule type="cellIs" dxfId="1954" priority="180" stopIfTrue="1" operator="equal">
      <formula>""</formula>
    </cfRule>
  </conditionalFormatting>
  <conditionalFormatting sqref="J27:J29">
    <cfRule type="cellIs" dxfId="1953" priority="179" stopIfTrue="1" operator="equal">
      <formula>""</formula>
    </cfRule>
  </conditionalFormatting>
  <conditionalFormatting sqref="J30">
    <cfRule type="cellIs" dxfId="1952" priority="177" stopIfTrue="1" operator="equal">
      <formula>""</formula>
    </cfRule>
  </conditionalFormatting>
  <conditionalFormatting sqref="K27:K29">
    <cfRule type="cellIs" dxfId="1951" priority="176" stopIfTrue="1" operator="equal">
      <formula>""</formula>
    </cfRule>
  </conditionalFormatting>
  <conditionalFormatting sqref="K30">
    <cfRule type="cellIs" dxfId="1950" priority="174" stopIfTrue="1" operator="equal">
      <formula>""</formula>
    </cfRule>
  </conditionalFormatting>
  <conditionalFormatting sqref="L27:L29">
    <cfRule type="cellIs" dxfId="1949" priority="173" stopIfTrue="1" operator="equal">
      <formula>""</formula>
    </cfRule>
  </conditionalFormatting>
  <conditionalFormatting sqref="L30">
    <cfRule type="cellIs" dxfId="1948" priority="171" stopIfTrue="1" operator="equal">
      <formula>""</formula>
    </cfRule>
  </conditionalFormatting>
  <conditionalFormatting sqref="N27:N29">
    <cfRule type="cellIs" dxfId="1947" priority="170" stopIfTrue="1" operator="equal">
      <formula>""</formula>
    </cfRule>
  </conditionalFormatting>
  <conditionalFormatting sqref="N30">
    <cfRule type="cellIs" dxfId="1946" priority="168" stopIfTrue="1" operator="equal">
      <formula>""</formula>
    </cfRule>
  </conditionalFormatting>
  <conditionalFormatting sqref="P27:P29">
    <cfRule type="cellIs" dxfId="1945" priority="167" stopIfTrue="1" operator="equal">
      <formula>""</formula>
    </cfRule>
  </conditionalFormatting>
  <conditionalFormatting sqref="P30">
    <cfRule type="cellIs" dxfId="1944" priority="165" stopIfTrue="1" operator="equal">
      <formula>""</formula>
    </cfRule>
  </conditionalFormatting>
  <conditionalFormatting sqref="R27:R29">
    <cfRule type="cellIs" dxfId="1943" priority="164" stopIfTrue="1" operator="equal">
      <formula>""</formula>
    </cfRule>
  </conditionalFormatting>
  <conditionalFormatting sqref="R30">
    <cfRule type="cellIs" dxfId="1942" priority="162" stopIfTrue="1" operator="equal">
      <formula>""</formula>
    </cfRule>
  </conditionalFormatting>
  <conditionalFormatting sqref="S27:S29">
    <cfRule type="cellIs" dxfId="1941" priority="161" stopIfTrue="1" operator="equal">
      <formula>""</formula>
    </cfRule>
  </conditionalFormatting>
  <conditionalFormatting sqref="S30">
    <cfRule type="cellIs" dxfId="1940" priority="159" stopIfTrue="1" operator="equal">
      <formula>""</formula>
    </cfRule>
  </conditionalFormatting>
  <conditionalFormatting sqref="E45:F45">
    <cfRule type="cellIs" dxfId="1939" priority="158" stopIfTrue="1" operator="equal">
      <formula>0</formula>
    </cfRule>
  </conditionalFormatting>
  <conditionalFormatting sqref="I45 F45 M45 O45 Q45">
    <cfRule type="cellIs" dxfId="1938" priority="157" stopIfTrue="1" operator="equal">
      <formula>""</formula>
    </cfRule>
  </conditionalFormatting>
  <conditionalFormatting sqref="F45">
    <cfRule type="cellIs" dxfId="1937" priority="156" operator="equal">
      <formula>"''"</formula>
    </cfRule>
  </conditionalFormatting>
  <conditionalFormatting sqref="E44:F44">
    <cfRule type="cellIs" dxfId="1936" priority="155" stopIfTrue="1" operator="equal">
      <formula>0</formula>
    </cfRule>
  </conditionalFormatting>
  <conditionalFormatting sqref="F44 I44 M44 O44 Q44">
    <cfRule type="cellIs" dxfId="1935" priority="154" stopIfTrue="1" operator="equal">
      <formula>""</formula>
    </cfRule>
  </conditionalFormatting>
  <conditionalFormatting sqref="F44">
    <cfRule type="cellIs" dxfId="1934" priority="153" operator="equal">
      <formula>"''"</formula>
    </cfRule>
  </conditionalFormatting>
  <conditionalFormatting sqref="J65">
    <cfRule type="cellIs" dxfId="1933" priority="130" stopIfTrue="1" operator="equal">
      <formula>""</formula>
    </cfRule>
  </conditionalFormatting>
  <conditionalFormatting sqref="J42:J43">
    <cfRule type="cellIs" dxfId="1932" priority="152" stopIfTrue="1" operator="equal">
      <formula>""</formula>
    </cfRule>
  </conditionalFormatting>
  <conditionalFormatting sqref="J45">
    <cfRule type="cellIs" dxfId="1931" priority="151" stopIfTrue="1" operator="equal">
      <formula>""</formula>
    </cfRule>
  </conditionalFormatting>
  <conditionalFormatting sqref="J44">
    <cfRule type="cellIs" dxfId="1930" priority="150" stopIfTrue="1" operator="equal">
      <formula>""</formula>
    </cfRule>
  </conditionalFormatting>
  <conditionalFormatting sqref="K42:K43">
    <cfRule type="cellIs" dxfId="1929" priority="149" stopIfTrue="1" operator="equal">
      <formula>""</formula>
    </cfRule>
  </conditionalFormatting>
  <conditionalFormatting sqref="K45">
    <cfRule type="cellIs" dxfId="1928" priority="148" stopIfTrue="1" operator="equal">
      <formula>""</formula>
    </cfRule>
  </conditionalFormatting>
  <conditionalFormatting sqref="K44">
    <cfRule type="cellIs" dxfId="1927" priority="147" stopIfTrue="1" operator="equal">
      <formula>""</formula>
    </cfRule>
  </conditionalFormatting>
  <conditionalFormatting sqref="L42:L43">
    <cfRule type="cellIs" dxfId="1926" priority="146" stopIfTrue="1" operator="equal">
      <formula>""</formula>
    </cfRule>
  </conditionalFormatting>
  <conditionalFormatting sqref="L45">
    <cfRule type="cellIs" dxfId="1925" priority="145" stopIfTrue="1" operator="equal">
      <formula>""</formula>
    </cfRule>
  </conditionalFormatting>
  <conditionalFormatting sqref="L44">
    <cfRule type="cellIs" dxfId="1924" priority="144" stopIfTrue="1" operator="equal">
      <formula>""</formula>
    </cfRule>
  </conditionalFormatting>
  <conditionalFormatting sqref="N42:N43">
    <cfRule type="cellIs" dxfId="1923" priority="143" stopIfTrue="1" operator="equal">
      <formula>""</formula>
    </cfRule>
  </conditionalFormatting>
  <conditionalFormatting sqref="N45">
    <cfRule type="cellIs" dxfId="1922" priority="142" stopIfTrue="1" operator="equal">
      <formula>""</formula>
    </cfRule>
  </conditionalFormatting>
  <conditionalFormatting sqref="N44">
    <cfRule type="cellIs" dxfId="1921" priority="141" stopIfTrue="1" operator="equal">
      <formula>""</formula>
    </cfRule>
  </conditionalFormatting>
  <conditionalFormatting sqref="P42:P43">
    <cfRule type="cellIs" dxfId="1920" priority="140" stopIfTrue="1" operator="equal">
      <formula>""</formula>
    </cfRule>
  </conditionalFormatting>
  <conditionalFormatting sqref="P45">
    <cfRule type="cellIs" dxfId="1919" priority="139" stopIfTrue="1" operator="equal">
      <formula>""</formula>
    </cfRule>
  </conditionalFormatting>
  <conditionalFormatting sqref="P44">
    <cfRule type="cellIs" dxfId="1918" priority="138" stopIfTrue="1" operator="equal">
      <formula>""</formula>
    </cfRule>
  </conditionalFormatting>
  <conditionalFormatting sqref="R42:R43">
    <cfRule type="cellIs" dxfId="1917" priority="137" stopIfTrue="1" operator="equal">
      <formula>""</formula>
    </cfRule>
  </conditionalFormatting>
  <conditionalFormatting sqref="R45">
    <cfRule type="cellIs" dxfId="1916" priority="136" stopIfTrue="1" operator="equal">
      <formula>""</formula>
    </cfRule>
  </conditionalFormatting>
  <conditionalFormatting sqref="R44">
    <cfRule type="cellIs" dxfId="1915" priority="135" stopIfTrue="1" operator="equal">
      <formula>""</formula>
    </cfRule>
  </conditionalFormatting>
  <conditionalFormatting sqref="S42:S43">
    <cfRule type="cellIs" dxfId="1914" priority="134" stopIfTrue="1" operator="equal">
      <formula>""</formula>
    </cfRule>
  </conditionalFormatting>
  <conditionalFormatting sqref="S45">
    <cfRule type="cellIs" dxfId="1913" priority="133" stopIfTrue="1" operator="equal">
      <formula>""</formula>
    </cfRule>
  </conditionalFormatting>
  <conditionalFormatting sqref="S44">
    <cfRule type="cellIs" dxfId="1912" priority="132" stopIfTrue="1" operator="equal">
      <formula>""</formula>
    </cfRule>
  </conditionalFormatting>
  <conditionalFormatting sqref="J66:J68">
    <cfRule type="cellIs" dxfId="1911" priority="131" stopIfTrue="1" operator="equal">
      <formula>""</formula>
    </cfRule>
  </conditionalFormatting>
  <conditionalFormatting sqref="F153">
    <cfRule type="cellIs" dxfId="1910" priority="129" stopIfTrue="1" operator="equal">
      <formula>""</formula>
    </cfRule>
  </conditionalFormatting>
  <conditionalFormatting sqref="A153">
    <cfRule type="expression" dxfId="1909" priority="123">
      <formula>AND(LEN(A153)=2,VALUE(broj_sheet)&lt;10)</formula>
    </cfRule>
  </conditionalFormatting>
  <conditionalFormatting sqref="A153">
    <cfRule type="expression" dxfId="1908" priority="126">
      <formula>AND(LEN(A153)=3,VALUE(broj_sheet)&gt;=10)</formula>
    </cfRule>
  </conditionalFormatting>
  <conditionalFormatting sqref="A153">
    <cfRule type="expression" dxfId="1907" priority="127">
      <formula>AND(LEN(A153)=4,VALUE(broj_sheet)&gt;=10)</formula>
    </cfRule>
  </conditionalFormatting>
  <conditionalFormatting sqref="A153">
    <cfRule type="expression" dxfId="1906" priority="124">
      <formula>AND(LEN(A153)=3,VALUE(broj_sheet)&lt;10)</formula>
    </cfRule>
  </conditionalFormatting>
  <conditionalFormatting sqref="A153">
    <cfRule type="expression" dxfId="1905" priority="125">
      <formula>AND(LEN(A153)=5,VALUE(broj_sheet)&lt;10)</formula>
    </cfRule>
  </conditionalFormatting>
  <conditionalFormatting sqref="A153">
    <cfRule type="expression" dxfId="1904" priority="128">
      <formula>AND(LEN(A153)=6,VALUE(broj_sheet)&gt;=10)</formula>
    </cfRule>
  </conditionalFormatting>
  <conditionalFormatting sqref="F153">
    <cfRule type="cellIs" dxfId="1903" priority="121" operator="equal">
      <formula>0</formula>
    </cfRule>
    <cfRule type="cellIs" dxfId="1902" priority="122" operator="equal">
      <formula>"''"</formula>
    </cfRule>
  </conditionalFormatting>
  <conditionalFormatting sqref="F151">
    <cfRule type="cellIs" dxfId="1901" priority="120" stopIfTrue="1" operator="equal">
      <formula>""</formula>
    </cfRule>
  </conditionalFormatting>
  <conditionalFormatting sqref="A151">
    <cfRule type="expression" dxfId="1900" priority="114">
      <formula>AND(LEN(A151)=2,VALUE(broj_sheet)&lt;10)</formula>
    </cfRule>
  </conditionalFormatting>
  <conditionalFormatting sqref="A151">
    <cfRule type="expression" dxfId="1899" priority="117">
      <formula>AND(LEN(A151)=3,VALUE(broj_sheet)&gt;=10)</formula>
    </cfRule>
  </conditionalFormatting>
  <conditionalFormatting sqref="A151">
    <cfRule type="expression" dxfId="1898" priority="118">
      <formula>AND(LEN(A151)=4,VALUE(broj_sheet)&gt;=10)</formula>
    </cfRule>
  </conditionalFormatting>
  <conditionalFormatting sqref="A151">
    <cfRule type="expression" dxfId="1897" priority="115">
      <formula>AND(LEN(A151)=3,VALUE(broj_sheet)&lt;10)</formula>
    </cfRule>
  </conditionalFormatting>
  <conditionalFormatting sqref="A151">
    <cfRule type="expression" dxfId="1896" priority="116">
      <formula>AND(LEN(A151)=5,VALUE(broj_sheet)&lt;10)</formula>
    </cfRule>
  </conditionalFormatting>
  <conditionalFormatting sqref="A151">
    <cfRule type="expression" dxfId="1895" priority="119">
      <formula>AND(LEN(A151)=6,VALUE(broj_sheet)&gt;=10)</formula>
    </cfRule>
  </conditionalFormatting>
  <conditionalFormatting sqref="F151">
    <cfRule type="cellIs" dxfId="1894" priority="112" operator="equal">
      <formula>0</formula>
    </cfRule>
    <cfRule type="cellIs" dxfId="1893" priority="113" operator="equal">
      <formula>"''"</formula>
    </cfRule>
  </conditionalFormatting>
  <conditionalFormatting sqref="K65">
    <cfRule type="cellIs" dxfId="1892" priority="110" stopIfTrue="1" operator="equal">
      <formula>""</formula>
    </cfRule>
  </conditionalFormatting>
  <conditionalFormatting sqref="K66:K68">
    <cfRule type="cellIs" dxfId="1891" priority="111" stopIfTrue="1" operator="equal">
      <formula>""</formula>
    </cfRule>
  </conditionalFormatting>
  <conditionalFormatting sqref="L65">
    <cfRule type="cellIs" dxfId="1890" priority="108" stopIfTrue="1" operator="equal">
      <formula>""</formula>
    </cfRule>
  </conditionalFormatting>
  <conditionalFormatting sqref="L66:L68">
    <cfRule type="cellIs" dxfId="1889" priority="109" stopIfTrue="1" operator="equal">
      <formula>""</formula>
    </cfRule>
  </conditionalFormatting>
  <conditionalFormatting sqref="M65">
    <cfRule type="cellIs" dxfId="1888" priority="106" stopIfTrue="1" operator="equal">
      <formula>""</formula>
    </cfRule>
  </conditionalFormatting>
  <conditionalFormatting sqref="M66:M68">
    <cfRule type="cellIs" dxfId="1887" priority="107" stopIfTrue="1" operator="equal">
      <formula>""</formula>
    </cfRule>
  </conditionalFormatting>
  <conditionalFormatting sqref="N65">
    <cfRule type="cellIs" dxfId="1886" priority="104" stopIfTrue="1" operator="equal">
      <formula>""</formula>
    </cfRule>
  </conditionalFormatting>
  <conditionalFormatting sqref="N66:N68">
    <cfRule type="cellIs" dxfId="1885" priority="105" stopIfTrue="1" operator="equal">
      <formula>""</formula>
    </cfRule>
  </conditionalFormatting>
  <conditionalFormatting sqref="O65">
    <cfRule type="cellIs" dxfId="1884" priority="102" stopIfTrue="1" operator="equal">
      <formula>""</formula>
    </cfRule>
  </conditionalFormatting>
  <conditionalFormatting sqref="O66:O68">
    <cfRule type="cellIs" dxfId="1883" priority="103" stopIfTrue="1" operator="equal">
      <formula>""</formula>
    </cfRule>
  </conditionalFormatting>
  <conditionalFormatting sqref="P65">
    <cfRule type="cellIs" dxfId="1882" priority="100" stopIfTrue="1" operator="equal">
      <formula>""</formula>
    </cfRule>
  </conditionalFormatting>
  <conditionalFormatting sqref="P66:P68">
    <cfRule type="cellIs" dxfId="1881" priority="101" stopIfTrue="1" operator="equal">
      <formula>""</formula>
    </cfRule>
  </conditionalFormatting>
  <conditionalFormatting sqref="Q65">
    <cfRule type="cellIs" dxfId="1880" priority="98" stopIfTrue="1" operator="equal">
      <formula>""</formula>
    </cfRule>
  </conditionalFormatting>
  <conditionalFormatting sqref="Q66:Q68">
    <cfRule type="cellIs" dxfId="1879" priority="99" stopIfTrue="1" operator="equal">
      <formula>""</formula>
    </cfRule>
  </conditionalFormatting>
  <conditionalFormatting sqref="R65">
    <cfRule type="cellIs" dxfId="1878" priority="96" stopIfTrue="1" operator="equal">
      <formula>""</formula>
    </cfRule>
  </conditionalFormatting>
  <conditionalFormatting sqref="R66:R68">
    <cfRule type="cellIs" dxfId="1877" priority="97" stopIfTrue="1" operator="equal">
      <formula>""</formula>
    </cfRule>
  </conditionalFormatting>
  <conditionalFormatting sqref="S65">
    <cfRule type="cellIs" dxfId="1876" priority="94" stopIfTrue="1" operator="equal">
      <formula>""</formula>
    </cfRule>
  </conditionalFormatting>
  <conditionalFormatting sqref="S66:S68">
    <cfRule type="cellIs" dxfId="1875" priority="95" stopIfTrue="1" operator="equal">
      <formula>""</formula>
    </cfRule>
  </conditionalFormatting>
  <conditionalFormatting sqref="L122:S122">
    <cfRule type="cellIs" dxfId="1874" priority="93" stopIfTrue="1" operator="equal">
      <formula>""</formula>
    </cfRule>
  </conditionalFormatting>
  <conditionalFormatting sqref="E18:F18">
    <cfRule type="cellIs" dxfId="1873" priority="92" stopIfTrue="1" operator="equal">
      <formula>0</formula>
    </cfRule>
  </conditionalFormatting>
  <conditionalFormatting sqref="I18:U18 F18">
    <cfRule type="cellIs" dxfId="1872" priority="91" stopIfTrue="1" operator="equal">
      <formula>""</formula>
    </cfRule>
  </conditionalFormatting>
  <conditionalFormatting sqref="A18">
    <cfRule type="expression" dxfId="1871" priority="85">
      <formula>AND(LEN(A18)=2,VALUE(broj_sheet)&lt;10)</formula>
    </cfRule>
  </conditionalFormatting>
  <conditionalFormatting sqref="A18">
    <cfRule type="expression" dxfId="1870" priority="88">
      <formula>AND(LEN(A18)=3,VALUE(broj_sheet)&gt;=10)</formula>
    </cfRule>
  </conditionalFormatting>
  <conditionalFormatting sqref="A18">
    <cfRule type="expression" dxfId="1869" priority="89">
      <formula>AND(LEN(A18)=4,VALUE(broj_sheet)&gt;=10)</formula>
    </cfRule>
  </conditionalFormatting>
  <conditionalFormatting sqref="A18">
    <cfRule type="expression" dxfId="1868" priority="86">
      <formula>AND(LEN(A18)=3,VALUE(broj_sheet)&lt;10)</formula>
    </cfRule>
  </conditionalFormatting>
  <conditionalFormatting sqref="A18">
    <cfRule type="expression" dxfId="1867" priority="87">
      <formula>AND(LEN(A18)=5,VALUE(broj_sheet)&lt;10)</formula>
    </cfRule>
  </conditionalFormatting>
  <conditionalFormatting sqref="A18">
    <cfRule type="expression" dxfId="1866" priority="90">
      <formula>AND(LEN(A18)=6,VALUE(broj_sheet)&gt;=10)</formula>
    </cfRule>
  </conditionalFormatting>
  <conditionalFormatting sqref="F18">
    <cfRule type="cellIs" dxfId="1865" priority="84" operator="equal">
      <formula>"''"</formula>
    </cfRule>
  </conditionalFormatting>
  <conditionalFormatting sqref="A18">
    <cfRule type="cellIs" dxfId="1864" priority="83" operator="equal">
      <formula>"."</formula>
    </cfRule>
  </conditionalFormatting>
  <conditionalFormatting sqref="O27:O29">
    <cfRule type="cellIs" dxfId="1863" priority="82" stopIfTrue="1" operator="equal">
      <formula>""</formula>
    </cfRule>
  </conditionalFormatting>
  <conditionalFormatting sqref="O30">
    <cfRule type="cellIs" dxfId="1862" priority="80" stopIfTrue="1" operator="equal">
      <formula>""</formula>
    </cfRule>
  </conditionalFormatting>
  <conditionalFormatting sqref="Q27:Q29">
    <cfRule type="cellIs" dxfId="1861" priority="79" stopIfTrue="1" operator="equal">
      <formula>""</formula>
    </cfRule>
  </conditionalFormatting>
  <conditionalFormatting sqref="Q30">
    <cfRule type="cellIs" dxfId="1860" priority="77" stopIfTrue="1" operator="equal">
      <formula>""</formula>
    </cfRule>
  </conditionalFormatting>
  <conditionalFormatting sqref="E14:F14">
    <cfRule type="cellIs" dxfId="1859" priority="76" stopIfTrue="1" operator="equal">
      <formula>0</formula>
    </cfRule>
  </conditionalFormatting>
  <conditionalFormatting sqref="I14:U14 F14">
    <cfRule type="cellIs" dxfId="1858" priority="75" stopIfTrue="1" operator="equal">
      <formula>""</formula>
    </cfRule>
  </conditionalFormatting>
  <conditionalFormatting sqref="A14">
    <cfRule type="expression" dxfId="1857" priority="69">
      <formula>AND(LEN(A14)=2,VALUE(broj_sheet)&lt;10)</formula>
    </cfRule>
  </conditionalFormatting>
  <conditionalFormatting sqref="A14">
    <cfRule type="expression" dxfId="1856" priority="72">
      <formula>AND(LEN(A14)=3,VALUE(broj_sheet)&gt;=10)</formula>
    </cfRule>
  </conditionalFormatting>
  <conditionalFormatting sqref="A14">
    <cfRule type="expression" dxfId="1855" priority="73">
      <formula>AND(LEN(A14)=4,VALUE(broj_sheet)&gt;=10)</formula>
    </cfRule>
  </conditionalFormatting>
  <conditionalFormatting sqref="A14">
    <cfRule type="expression" dxfId="1854" priority="70">
      <formula>AND(LEN(A14)=3,VALUE(broj_sheet)&lt;10)</formula>
    </cfRule>
  </conditionalFormatting>
  <conditionalFormatting sqref="A14">
    <cfRule type="expression" dxfId="1853" priority="71">
      <formula>AND(LEN(A14)=5,VALUE(broj_sheet)&lt;10)</formula>
    </cfRule>
  </conditionalFormatting>
  <conditionalFormatting sqref="A14">
    <cfRule type="expression" dxfId="1852" priority="74">
      <formula>AND(LEN(A14)=6,VALUE(broj_sheet)&gt;=10)</formula>
    </cfRule>
  </conditionalFormatting>
  <conditionalFormatting sqref="F14">
    <cfRule type="cellIs" dxfId="1851" priority="68" operator="equal">
      <formula>"''"</formula>
    </cfRule>
  </conditionalFormatting>
  <conditionalFormatting sqref="A14">
    <cfRule type="cellIs" dxfId="1850" priority="67" operator="equal">
      <formula>"."</formula>
    </cfRule>
  </conditionalFormatting>
  <conditionalFormatting sqref="U27:U29">
    <cfRule type="cellIs" dxfId="1849" priority="66" stopIfTrue="1" operator="equal">
      <formula>""</formula>
    </cfRule>
  </conditionalFormatting>
  <conditionalFormatting sqref="U30">
    <cfRule type="cellIs" dxfId="1848" priority="64" stopIfTrue="1" operator="equal">
      <formula>""</formula>
    </cfRule>
  </conditionalFormatting>
  <conditionalFormatting sqref="I135:U135">
    <cfRule type="cellIs" dxfId="1847" priority="60" stopIfTrue="1" operator="equal">
      <formula>""</formula>
    </cfRule>
  </conditionalFormatting>
  <conditionalFormatting sqref="A135">
    <cfRule type="expression" dxfId="1846" priority="54">
      <formula>AND(LEN(A135)=2,VALUE(broj_sheet)&lt;10)</formula>
    </cfRule>
  </conditionalFormatting>
  <conditionalFormatting sqref="A135">
    <cfRule type="expression" dxfId="1845" priority="57">
      <formula>AND(LEN(A135)=3,VALUE(broj_sheet)&gt;=10)</formula>
    </cfRule>
  </conditionalFormatting>
  <conditionalFormatting sqref="A135">
    <cfRule type="expression" dxfId="1844" priority="58">
      <formula>AND(LEN(A135)=4,VALUE(broj_sheet)&gt;=10)</formula>
    </cfRule>
  </conditionalFormatting>
  <conditionalFormatting sqref="A135">
    <cfRule type="expression" dxfId="1843" priority="55">
      <formula>AND(LEN(A135)=3,VALUE(broj_sheet)&lt;10)</formula>
    </cfRule>
  </conditionalFormatting>
  <conditionalFormatting sqref="A135">
    <cfRule type="expression" dxfId="1842" priority="56">
      <formula>AND(LEN(A135)=5,VALUE(broj_sheet)&lt;10)</formula>
    </cfRule>
  </conditionalFormatting>
  <conditionalFormatting sqref="A135">
    <cfRule type="expression" dxfId="1841" priority="59">
      <formula>AND(LEN(A135)=6,VALUE(broj_sheet)&gt;=10)</formula>
    </cfRule>
  </conditionalFormatting>
  <conditionalFormatting sqref="A135">
    <cfRule type="cellIs" dxfId="1840" priority="53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79998168889431442"/>
  </sheetPr>
  <dimension ref="A1:V191"/>
  <sheetViews>
    <sheetView view="pageBreakPreview" zoomScaleNormal="70" zoomScaleSheetLayoutView="100" workbookViewId="0">
      <pane ySplit="4" topLeftCell="A139" activePane="bottomLeft" state="frozen"/>
      <selection pane="bottomLeft" activeCell="G134" sqref="G134:G143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3. PO OGULIN</v>
      </c>
      <c r="E2" s="162" t="str">
        <f t="shared" ref="E2:H2" ca="1" si="0">INDIRECT(ADDRESS(ROW(),COLUMN()+2+broj_sheet))</f>
        <v>PO STANKOVCI</v>
      </c>
      <c r="F2" s="162" t="str">
        <f t="shared" ca="1" si="0"/>
        <v>PO OGULIN</v>
      </c>
      <c r="G2" s="162" t="str">
        <f t="shared" ca="1" si="0"/>
        <v>PO RIJEKA</v>
      </c>
      <c r="H2" s="162" t="str">
        <f t="shared" ca="1" si="0"/>
        <v>PO IVANIĆ GRAD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0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31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311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31101</v>
      </c>
      <c r="B8" s="32" t="s">
        <v>88</v>
      </c>
      <c r="C8" s="41"/>
      <c r="D8" s="41"/>
      <c r="E8" s="42" t="s">
        <v>7</v>
      </c>
      <c r="F8" s="43">
        <f t="shared" ref="F8:F45" ca="1" si="2">INDIRECT(ADDRESS(ROW(),COLUMN()+2+broj_sheet))</f>
        <v>1</v>
      </c>
      <c r="G8" s="44"/>
      <c r="H8" s="44">
        <f t="shared" ref="H8:H19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26" si="4">SUM(I8:U8)*G8</f>
        <v>0</v>
      </c>
    </row>
    <row r="9" spans="1:22" s="24" customFormat="1" ht="56.25" x14ac:dyDescent="0.2">
      <c r="A9" s="65">
        <f t="shared" ca="1" si="1"/>
        <v>31102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31103</v>
      </c>
      <c r="B10" s="32" t="s">
        <v>58</v>
      </c>
      <c r="C10" s="41"/>
      <c r="D10" s="41"/>
      <c r="E10" s="42" t="s">
        <v>7</v>
      </c>
      <c r="F10" s="43">
        <f t="shared" ca="1" si="2"/>
        <v>11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31104</v>
      </c>
      <c r="B11" s="32" t="s">
        <v>89</v>
      </c>
      <c r="C11" s="41"/>
      <c r="D11" s="41"/>
      <c r="E11" s="42" t="s">
        <v>7</v>
      </c>
      <c r="F11" s="43">
        <f t="shared" ca="1" si="2"/>
        <v>11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31105</v>
      </c>
      <c r="B12" s="32" t="s">
        <v>90</v>
      </c>
      <c r="C12" s="41"/>
      <c r="D12" s="41"/>
      <c r="E12" s="42" t="s">
        <v>7</v>
      </c>
      <c r="F12" s="43">
        <f t="shared" ca="1" si="2"/>
        <v>11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31106</v>
      </c>
      <c r="B13" s="32" t="s">
        <v>91</v>
      </c>
      <c r="C13" s="41"/>
      <c r="D13" s="41"/>
      <c r="E13" s="42" t="s">
        <v>7</v>
      </c>
      <c r="F13" s="43">
        <f t="shared" ca="1" si="2"/>
        <v>11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92" customFormat="1" ht="168.75" x14ac:dyDescent="0.2">
      <c r="A14" s="65">
        <f t="shared" ca="1" si="1"/>
        <v>31107</v>
      </c>
      <c r="B14" s="32" t="s">
        <v>94</v>
      </c>
      <c r="C14" s="41"/>
      <c r="D14" s="41"/>
      <c r="E14" s="42" t="s">
        <v>7</v>
      </c>
      <c r="F14" s="43">
        <f t="shared" ref="F14" ca="1" si="5">INDIRECT(ADDRESS(ROW(),COLUMN()+2+broj_sheet))</f>
        <v>1</v>
      </c>
      <c r="G14" s="44"/>
      <c r="H14" s="44">
        <f t="shared" ca="1" si="3"/>
        <v>0</v>
      </c>
      <c r="I14" s="91">
        <v>1</v>
      </c>
      <c r="J14" s="68">
        <v>0</v>
      </c>
      <c r="K14" s="68">
        <v>1</v>
      </c>
      <c r="L14" s="68">
        <v>1</v>
      </c>
      <c r="M14" s="68">
        <v>0</v>
      </c>
      <c r="N14" s="68">
        <v>1</v>
      </c>
      <c r="O14" s="68">
        <v>0</v>
      </c>
      <c r="P14" s="68">
        <v>1</v>
      </c>
      <c r="Q14" s="68">
        <v>0</v>
      </c>
      <c r="R14" s="68">
        <v>0</v>
      </c>
      <c r="S14" s="68">
        <v>0</v>
      </c>
      <c r="T14" s="68">
        <v>0</v>
      </c>
      <c r="U14" s="68">
        <v>1</v>
      </c>
      <c r="V14" s="72">
        <f t="shared" si="4"/>
        <v>0</v>
      </c>
    </row>
    <row r="15" spans="1:22" s="24" customFormat="1" ht="225" x14ac:dyDescent="0.2">
      <c r="A15" s="65">
        <f t="shared" ca="1" si="1"/>
        <v>31108</v>
      </c>
      <c r="B15" s="32" t="s">
        <v>95</v>
      </c>
      <c r="C15" s="41"/>
      <c r="D15" s="41" t="s">
        <v>19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0</v>
      </c>
      <c r="V15" s="72">
        <f t="shared" si="4"/>
        <v>0</v>
      </c>
    </row>
    <row r="16" spans="1:22" s="24" customFormat="1" ht="22.5" x14ac:dyDescent="0.2">
      <c r="A16" s="65">
        <f t="shared" ca="1" si="1"/>
        <v>31109</v>
      </c>
      <c r="B16" s="32" t="s">
        <v>72</v>
      </c>
      <c r="C16" s="46" t="s">
        <v>23</v>
      </c>
      <c r="D16" s="46" t="s">
        <v>23</v>
      </c>
      <c r="E16" s="42" t="s">
        <v>7</v>
      </c>
      <c r="F16" s="43">
        <f t="shared" ca="1" si="2"/>
        <v>2</v>
      </c>
      <c r="G16" s="44"/>
      <c r="H16" s="44">
        <f t="shared" ca="1" si="3"/>
        <v>0</v>
      </c>
      <c r="I16" s="49">
        <v>2</v>
      </c>
      <c r="J16" s="45">
        <v>2</v>
      </c>
      <c r="K16" s="45">
        <v>2</v>
      </c>
      <c r="L16" s="45">
        <v>2</v>
      </c>
      <c r="M16" s="45">
        <v>4</v>
      </c>
      <c r="N16" s="45">
        <v>2</v>
      </c>
      <c r="O16" s="45">
        <v>2</v>
      </c>
      <c r="P16" s="45">
        <v>2</v>
      </c>
      <c r="Q16" s="45">
        <v>2</v>
      </c>
      <c r="R16" s="45">
        <v>2</v>
      </c>
      <c r="S16" s="45">
        <v>2</v>
      </c>
      <c r="T16" s="45">
        <v>0</v>
      </c>
      <c r="U16" s="45">
        <v>0</v>
      </c>
      <c r="V16" s="72">
        <f t="shared" si="4"/>
        <v>0</v>
      </c>
    </row>
    <row r="17" spans="1:22" s="24" customFormat="1" ht="33.75" x14ac:dyDescent="0.2">
      <c r="A17" s="65">
        <f t="shared" ca="1" si="1"/>
        <v>31110</v>
      </c>
      <c r="B17" s="32" t="s">
        <v>129</v>
      </c>
      <c r="C17" s="46" t="s">
        <v>23</v>
      </c>
      <c r="D17" s="46" t="s">
        <v>23</v>
      </c>
      <c r="E17" s="42" t="s">
        <v>7</v>
      </c>
      <c r="F17" s="43">
        <f t="shared" ca="1" si="2"/>
        <v>1</v>
      </c>
      <c r="G17" s="44"/>
      <c r="H17" s="44">
        <f t="shared" ca="1" si="3"/>
        <v>0</v>
      </c>
      <c r="I17" s="49">
        <v>1</v>
      </c>
      <c r="J17" s="45">
        <v>1</v>
      </c>
      <c r="K17" s="45">
        <v>1</v>
      </c>
      <c r="L17" s="45">
        <v>1</v>
      </c>
      <c r="M17" s="45">
        <v>2</v>
      </c>
      <c r="N17" s="45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5">
        <v>0</v>
      </c>
      <c r="U17" s="45">
        <v>1</v>
      </c>
      <c r="V17" s="72">
        <f t="shared" si="4"/>
        <v>0</v>
      </c>
    </row>
    <row r="18" spans="1:22" s="24" customFormat="1" ht="33.75" x14ac:dyDescent="0.2">
      <c r="A18" s="65">
        <f t="shared" ca="1" si="1"/>
        <v>31111</v>
      </c>
      <c r="B18" s="32" t="s">
        <v>164</v>
      </c>
      <c r="C18" s="46" t="s">
        <v>23</v>
      </c>
      <c r="D18" s="46" t="s">
        <v>23</v>
      </c>
      <c r="E18" s="42" t="s">
        <v>7</v>
      </c>
      <c r="F18" s="43">
        <f t="shared" ca="1" si="2"/>
        <v>20</v>
      </c>
      <c r="G18" s="44"/>
      <c r="H18" s="44">
        <f t="shared" ca="1" si="3"/>
        <v>0</v>
      </c>
      <c r="I18" s="49">
        <v>24</v>
      </c>
      <c r="J18" s="45">
        <v>16</v>
      </c>
      <c r="K18" s="45">
        <v>20</v>
      </c>
      <c r="L18" s="45">
        <v>24</v>
      </c>
      <c r="M18" s="45">
        <v>48</v>
      </c>
      <c r="N18" s="45">
        <v>24</v>
      </c>
      <c r="O18" s="45">
        <v>24</v>
      </c>
      <c r="P18" s="45">
        <v>24</v>
      </c>
      <c r="Q18" s="45">
        <v>24</v>
      </c>
      <c r="R18" s="45">
        <v>24</v>
      </c>
      <c r="S18" s="45">
        <v>24</v>
      </c>
      <c r="T18" s="45">
        <v>0</v>
      </c>
      <c r="U18" s="45">
        <v>24</v>
      </c>
      <c r="V18" s="72">
        <f t="shared" si="4"/>
        <v>0</v>
      </c>
    </row>
    <row r="19" spans="1:22" s="24" customFormat="1" ht="135" x14ac:dyDescent="0.2">
      <c r="A19" s="65">
        <f t="shared" ca="1" si="1"/>
        <v>31112</v>
      </c>
      <c r="B19" s="32" t="s">
        <v>137</v>
      </c>
      <c r="C19" s="41"/>
      <c r="D19" s="41"/>
      <c r="E19" s="42" t="s">
        <v>7</v>
      </c>
      <c r="F19" s="43">
        <f t="shared" ca="1" si="2"/>
        <v>1</v>
      </c>
      <c r="G19" s="44"/>
      <c r="H19" s="44">
        <f t="shared" ca="1" si="3"/>
        <v>0</v>
      </c>
      <c r="I19" s="49">
        <v>1</v>
      </c>
      <c r="J19" s="45">
        <v>1</v>
      </c>
      <c r="K19" s="45">
        <v>1</v>
      </c>
      <c r="L19" s="45">
        <v>1</v>
      </c>
      <c r="M19" s="45">
        <v>1</v>
      </c>
      <c r="N19" s="45">
        <v>1</v>
      </c>
      <c r="O19" s="45">
        <v>1</v>
      </c>
      <c r="P19" s="45">
        <v>1</v>
      </c>
      <c r="Q19" s="45">
        <v>1</v>
      </c>
      <c r="R19" s="45">
        <v>1</v>
      </c>
      <c r="S19" s="45">
        <v>1</v>
      </c>
      <c r="T19" s="45">
        <v>0</v>
      </c>
      <c r="U19" s="45">
        <v>0</v>
      </c>
      <c r="V19" s="72">
        <f t="shared" si="4"/>
        <v>0</v>
      </c>
    </row>
    <row r="20" spans="1:22" s="24" customFormat="1" ht="33.75" x14ac:dyDescent="0.2">
      <c r="A20" s="66">
        <f t="shared" ca="1" si="1"/>
        <v>31113</v>
      </c>
      <c r="B20" s="32" t="s">
        <v>33</v>
      </c>
      <c r="C20" s="135"/>
      <c r="D20" s="135"/>
      <c r="E20" s="42" t="s">
        <v>24</v>
      </c>
      <c r="F20" s="43">
        <f t="shared" ca="1" si="2"/>
        <v>1</v>
      </c>
      <c r="G20" s="47"/>
      <c r="H20" s="47">
        <f ca="1">G20*F20</f>
        <v>0</v>
      </c>
      <c r="I20" s="49">
        <v>1</v>
      </c>
      <c r="J20" s="49">
        <v>1</v>
      </c>
      <c r="K20" s="49">
        <v>1</v>
      </c>
      <c r="L20" s="49">
        <v>1</v>
      </c>
      <c r="M20" s="45">
        <v>2</v>
      </c>
      <c r="N20" s="49">
        <v>1</v>
      </c>
      <c r="O20" s="45">
        <v>1</v>
      </c>
      <c r="P20" s="49">
        <v>1</v>
      </c>
      <c r="Q20" s="45">
        <v>1</v>
      </c>
      <c r="R20" s="49">
        <v>1</v>
      </c>
      <c r="S20" s="49">
        <v>1</v>
      </c>
      <c r="T20" s="45">
        <v>0</v>
      </c>
      <c r="U20" s="45">
        <v>1</v>
      </c>
      <c r="V20" s="72">
        <f t="shared" si="4"/>
        <v>0</v>
      </c>
    </row>
    <row r="21" spans="1:22" s="24" customFormat="1" x14ac:dyDescent="0.2">
      <c r="A21" s="93">
        <f ca="1">A20</f>
        <v>31113</v>
      </c>
      <c r="B21" s="32" t="s">
        <v>50</v>
      </c>
      <c r="C21" s="136"/>
      <c r="D21" s="136"/>
      <c r="E21" s="42" t="s">
        <v>7</v>
      </c>
      <c r="F21" s="43">
        <f t="shared" ca="1" si="2"/>
        <v>1</v>
      </c>
      <c r="G21" s="50"/>
      <c r="H21" s="50"/>
      <c r="I21" s="49">
        <v>1</v>
      </c>
      <c r="J21" s="49">
        <v>1</v>
      </c>
      <c r="K21" s="49">
        <v>1</v>
      </c>
      <c r="L21" s="49">
        <v>1</v>
      </c>
      <c r="M21" s="45">
        <v>1</v>
      </c>
      <c r="N21" s="49">
        <v>1</v>
      </c>
      <c r="O21" s="45">
        <v>1</v>
      </c>
      <c r="P21" s="49">
        <v>1</v>
      </c>
      <c r="Q21" s="45">
        <v>1</v>
      </c>
      <c r="R21" s="49">
        <v>1</v>
      </c>
      <c r="S21" s="49">
        <v>1</v>
      </c>
      <c r="T21" s="45">
        <v>0</v>
      </c>
      <c r="U21" s="45">
        <v>1</v>
      </c>
      <c r="V21" s="72">
        <f t="shared" si="4"/>
        <v>0</v>
      </c>
    </row>
    <row r="22" spans="1:22" s="24" customFormat="1" x14ac:dyDescent="0.2">
      <c r="A22" s="93">
        <f t="shared" ref="A22:A33" ca="1" si="6">A21</f>
        <v>31113</v>
      </c>
      <c r="B22" s="32" t="s">
        <v>30</v>
      </c>
      <c r="C22" s="136"/>
      <c r="D22" s="136"/>
      <c r="E22" s="42" t="s">
        <v>7</v>
      </c>
      <c r="F22" s="43">
        <f t="shared" ca="1" si="2"/>
        <v>1</v>
      </c>
      <c r="G22" s="50"/>
      <c r="H22" s="50"/>
      <c r="I22" s="49">
        <v>1</v>
      </c>
      <c r="J22" s="49">
        <v>1</v>
      </c>
      <c r="K22" s="49">
        <v>1</v>
      </c>
      <c r="L22" s="49">
        <v>1</v>
      </c>
      <c r="M22" s="45">
        <v>1</v>
      </c>
      <c r="N22" s="49">
        <v>1</v>
      </c>
      <c r="O22" s="45">
        <v>1</v>
      </c>
      <c r="P22" s="49">
        <v>1</v>
      </c>
      <c r="Q22" s="45">
        <v>1</v>
      </c>
      <c r="R22" s="49">
        <v>1</v>
      </c>
      <c r="S22" s="49">
        <v>1</v>
      </c>
      <c r="T22" s="45">
        <v>0</v>
      </c>
      <c r="U22" s="45">
        <v>1</v>
      </c>
      <c r="V22" s="72">
        <f t="shared" si="4"/>
        <v>0</v>
      </c>
    </row>
    <row r="23" spans="1:22" s="24" customFormat="1" x14ac:dyDescent="0.2">
      <c r="A23" s="93">
        <f t="shared" ca="1" si="6"/>
        <v>31113</v>
      </c>
      <c r="B23" s="32" t="s">
        <v>28</v>
      </c>
      <c r="C23" s="136"/>
      <c r="D23" s="136"/>
      <c r="E23" s="42" t="s">
        <v>7</v>
      </c>
      <c r="F23" s="43">
        <f t="shared" ca="1" si="2"/>
        <v>1</v>
      </c>
      <c r="G23" s="50"/>
      <c r="H23" s="50"/>
      <c r="I23" s="49">
        <v>1</v>
      </c>
      <c r="J23" s="49">
        <v>1</v>
      </c>
      <c r="K23" s="49">
        <v>1</v>
      </c>
      <c r="L23" s="49">
        <v>1</v>
      </c>
      <c r="M23" s="45">
        <v>1</v>
      </c>
      <c r="N23" s="49">
        <v>1</v>
      </c>
      <c r="O23" s="45">
        <v>1</v>
      </c>
      <c r="P23" s="49">
        <v>1</v>
      </c>
      <c r="Q23" s="45">
        <v>1</v>
      </c>
      <c r="R23" s="49">
        <v>1</v>
      </c>
      <c r="S23" s="49">
        <v>1</v>
      </c>
      <c r="T23" s="45">
        <v>0</v>
      </c>
      <c r="U23" s="45">
        <v>1</v>
      </c>
      <c r="V23" s="72">
        <f t="shared" si="4"/>
        <v>0</v>
      </c>
    </row>
    <row r="24" spans="1:22" s="24" customFormat="1" x14ac:dyDescent="0.2">
      <c r="A24" s="93">
        <f t="shared" ca="1" si="6"/>
        <v>31113</v>
      </c>
      <c r="B24" s="32" t="s">
        <v>59</v>
      </c>
      <c r="C24" s="136"/>
      <c r="D24" s="136"/>
      <c r="E24" s="42" t="s">
        <v>7</v>
      </c>
      <c r="F24" s="43">
        <f t="shared" ca="1" si="2"/>
        <v>2</v>
      </c>
      <c r="G24" s="50"/>
      <c r="H24" s="50"/>
      <c r="I24" s="49">
        <v>2</v>
      </c>
      <c r="J24" s="49">
        <v>2</v>
      </c>
      <c r="K24" s="49">
        <v>2</v>
      </c>
      <c r="L24" s="49">
        <v>2</v>
      </c>
      <c r="M24" s="45">
        <v>0</v>
      </c>
      <c r="N24" s="49">
        <v>2</v>
      </c>
      <c r="O24" s="45">
        <v>0</v>
      </c>
      <c r="P24" s="49">
        <v>2</v>
      </c>
      <c r="Q24" s="45">
        <v>0</v>
      </c>
      <c r="R24" s="49">
        <v>2</v>
      </c>
      <c r="S24" s="49">
        <v>2</v>
      </c>
      <c r="T24" s="45">
        <v>0</v>
      </c>
      <c r="U24" s="45">
        <v>0</v>
      </c>
      <c r="V24" s="72">
        <f t="shared" si="4"/>
        <v>0</v>
      </c>
    </row>
    <row r="25" spans="1:22" s="24" customFormat="1" x14ac:dyDescent="0.2">
      <c r="A25" s="93">
        <f t="shared" ca="1" si="6"/>
        <v>31113</v>
      </c>
      <c r="B25" s="32" t="s">
        <v>25</v>
      </c>
      <c r="C25" s="136"/>
      <c r="D25" s="136"/>
      <c r="E25" s="139" t="s">
        <v>23</v>
      </c>
      <c r="F25" s="139" t="s">
        <v>23</v>
      </c>
      <c r="G25" s="50"/>
      <c r="H25" s="50"/>
      <c r="I25" s="49"/>
      <c r="J25" s="49"/>
      <c r="K25" s="49"/>
      <c r="L25" s="49"/>
      <c r="M25" s="45"/>
      <c r="N25" s="49"/>
      <c r="O25" s="45"/>
      <c r="P25" s="49"/>
      <c r="Q25" s="45"/>
      <c r="R25" s="49"/>
      <c r="S25" s="49"/>
      <c r="T25" s="45"/>
      <c r="U25" s="45"/>
      <c r="V25" s="72">
        <f t="shared" si="4"/>
        <v>0</v>
      </c>
    </row>
    <row r="26" spans="1:22" s="24" customFormat="1" x14ac:dyDescent="0.2">
      <c r="A26" s="93">
        <f t="shared" ca="1" si="6"/>
        <v>31113</v>
      </c>
      <c r="B26" s="32" t="s">
        <v>29</v>
      </c>
      <c r="C26" s="136"/>
      <c r="D26" s="136"/>
      <c r="E26" s="42" t="s">
        <v>7</v>
      </c>
      <c r="F26" s="43">
        <f t="shared" ca="1" si="2"/>
        <v>1</v>
      </c>
      <c r="G26" s="50"/>
      <c r="H26" s="50"/>
      <c r="I26" s="49">
        <v>1</v>
      </c>
      <c r="J26" s="49">
        <v>1</v>
      </c>
      <c r="K26" s="49">
        <v>1</v>
      </c>
      <c r="L26" s="49">
        <v>1</v>
      </c>
      <c r="M26" s="45">
        <v>1</v>
      </c>
      <c r="N26" s="49">
        <v>1</v>
      </c>
      <c r="O26" s="45">
        <v>1</v>
      </c>
      <c r="P26" s="49">
        <v>1</v>
      </c>
      <c r="Q26" s="45">
        <v>1</v>
      </c>
      <c r="R26" s="49">
        <v>1</v>
      </c>
      <c r="S26" s="49">
        <v>1</v>
      </c>
      <c r="T26" s="45">
        <v>0</v>
      </c>
      <c r="U26" s="45">
        <v>1</v>
      </c>
      <c r="V26" s="72">
        <f t="shared" si="4"/>
        <v>0</v>
      </c>
    </row>
    <row r="27" spans="1:22" s="24" customFormat="1" x14ac:dyDescent="0.2">
      <c r="A27" s="93">
        <f t="shared" ca="1" si="6"/>
        <v>31113</v>
      </c>
      <c r="B27" s="32" t="s">
        <v>158</v>
      </c>
      <c r="C27" s="136"/>
      <c r="D27" s="136"/>
      <c r="E27" s="42" t="s">
        <v>7</v>
      </c>
      <c r="F27" s="43">
        <f t="shared" ca="1" si="2"/>
        <v>7</v>
      </c>
      <c r="G27" s="50"/>
      <c r="H27" s="50"/>
      <c r="I27" s="49">
        <v>7</v>
      </c>
      <c r="J27" s="49">
        <v>7</v>
      </c>
      <c r="K27" s="49">
        <v>7</v>
      </c>
      <c r="L27" s="49">
        <v>7</v>
      </c>
      <c r="M27" s="45">
        <v>7</v>
      </c>
      <c r="N27" s="49">
        <v>7</v>
      </c>
      <c r="O27" s="45">
        <v>7</v>
      </c>
      <c r="P27" s="49">
        <v>7</v>
      </c>
      <c r="Q27" s="45">
        <v>7</v>
      </c>
      <c r="R27" s="49">
        <v>7</v>
      </c>
      <c r="S27" s="49">
        <v>7</v>
      </c>
      <c r="T27" s="45"/>
      <c r="U27" s="45">
        <v>7</v>
      </c>
      <c r="V27" s="72"/>
    </row>
    <row r="28" spans="1:22" s="24" customFormat="1" x14ac:dyDescent="0.2">
      <c r="A28" s="93">
        <f t="shared" ca="1" si="6"/>
        <v>31113</v>
      </c>
      <c r="B28" s="32" t="s">
        <v>27</v>
      </c>
      <c r="C28" s="136"/>
      <c r="D28" s="136"/>
      <c r="E28" s="42" t="s">
        <v>7</v>
      </c>
      <c r="F28" s="43">
        <f t="shared" ca="1" si="2"/>
        <v>6</v>
      </c>
      <c r="G28" s="50"/>
      <c r="H28" s="50"/>
      <c r="I28" s="49">
        <v>6</v>
      </c>
      <c r="J28" s="49">
        <v>6</v>
      </c>
      <c r="K28" s="49">
        <v>6</v>
      </c>
      <c r="L28" s="49">
        <v>6</v>
      </c>
      <c r="M28" s="45">
        <v>5</v>
      </c>
      <c r="N28" s="49">
        <v>6</v>
      </c>
      <c r="O28" s="45">
        <v>5</v>
      </c>
      <c r="P28" s="49">
        <v>6</v>
      </c>
      <c r="Q28" s="45">
        <v>5</v>
      </c>
      <c r="R28" s="49">
        <v>6</v>
      </c>
      <c r="S28" s="49">
        <v>6</v>
      </c>
      <c r="T28" s="45">
        <v>0</v>
      </c>
      <c r="U28" s="45">
        <v>5</v>
      </c>
      <c r="V28" s="72">
        <f t="shared" ref="V28:V46" si="7">SUM(I28:U28)*G28</f>
        <v>0</v>
      </c>
    </row>
    <row r="29" spans="1:22" s="24" customFormat="1" x14ac:dyDescent="0.2">
      <c r="A29" s="93">
        <f t="shared" ca="1" si="6"/>
        <v>31113</v>
      </c>
      <c r="B29" s="32" t="s">
        <v>31</v>
      </c>
      <c r="C29" s="136"/>
      <c r="D29" s="136"/>
      <c r="E29" s="42" t="s">
        <v>7</v>
      </c>
      <c r="F29" s="43">
        <f t="shared" ca="1" si="2"/>
        <v>1</v>
      </c>
      <c r="G29" s="50"/>
      <c r="H29" s="50"/>
      <c r="I29" s="49">
        <v>1</v>
      </c>
      <c r="J29" s="49">
        <v>1</v>
      </c>
      <c r="K29" s="49">
        <v>1</v>
      </c>
      <c r="L29" s="49">
        <v>1</v>
      </c>
      <c r="M29" s="45">
        <v>1</v>
      </c>
      <c r="N29" s="49">
        <v>1</v>
      </c>
      <c r="O29" s="45">
        <v>1</v>
      </c>
      <c r="P29" s="49">
        <v>1</v>
      </c>
      <c r="Q29" s="45">
        <v>1</v>
      </c>
      <c r="R29" s="49">
        <v>1</v>
      </c>
      <c r="S29" s="49">
        <v>1</v>
      </c>
      <c r="T29" s="45">
        <v>0</v>
      </c>
      <c r="U29" s="45">
        <v>1</v>
      </c>
      <c r="V29" s="72">
        <f t="shared" si="7"/>
        <v>0</v>
      </c>
    </row>
    <row r="30" spans="1:22" s="24" customFormat="1" x14ac:dyDescent="0.2">
      <c r="A30" s="93">
        <f t="shared" ca="1" si="6"/>
        <v>31113</v>
      </c>
      <c r="B30" s="32" t="s">
        <v>32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>
        <v>0</v>
      </c>
      <c r="U30" s="45">
        <v>1</v>
      </c>
      <c r="V30" s="72">
        <f t="shared" si="7"/>
        <v>0</v>
      </c>
    </row>
    <row r="31" spans="1:22" s="24" customFormat="1" ht="22.5" x14ac:dyDescent="0.2">
      <c r="A31" s="93">
        <f t="shared" ca="1" si="6"/>
        <v>31113</v>
      </c>
      <c r="B31" s="32" t="s">
        <v>51</v>
      </c>
      <c r="C31" s="136"/>
      <c r="D31" s="136"/>
      <c r="E31" s="42" t="s">
        <v>7</v>
      </c>
      <c r="F31" s="43">
        <f t="shared" ca="1" si="2"/>
        <v>1</v>
      </c>
      <c r="G31" s="50"/>
      <c r="H31" s="50"/>
      <c r="I31" s="49">
        <v>1</v>
      </c>
      <c r="J31" s="49">
        <v>1</v>
      </c>
      <c r="K31" s="49">
        <v>1</v>
      </c>
      <c r="L31" s="49">
        <v>1</v>
      </c>
      <c r="M31" s="45">
        <v>1</v>
      </c>
      <c r="N31" s="49">
        <v>1</v>
      </c>
      <c r="O31" s="45">
        <v>1</v>
      </c>
      <c r="P31" s="49">
        <v>1</v>
      </c>
      <c r="Q31" s="45">
        <v>1</v>
      </c>
      <c r="R31" s="49">
        <v>1</v>
      </c>
      <c r="S31" s="49">
        <v>1</v>
      </c>
      <c r="T31" s="45">
        <v>0</v>
      </c>
      <c r="U31" s="45">
        <v>1</v>
      </c>
      <c r="V31" s="72">
        <f t="shared" si="7"/>
        <v>0</v>
      </c>
    </row>
    <row r="32" spans="1:22" s="24" customFormat="1" ht="22.5" x14ac:dyDescent="0.2">
      <c r="A32" s="93">
        <f t="shared" ca="1" si="6"/>
        <v>31113</v>
      </c>
      <c r="B32" s="32" t="s">
        <v>53</v>
      </c>
      <c r="C32" s="136"/>
      <c r="D32" s="136"/>
      <c r="E32" s="42" t="s">
        <v>7</v>
      </c>
      <c r="F32" s="43">
        <f t="shared" ca="1" si="2"/>
        <v>1</v>
      </c>
      <c r="G32" s="50"/>
      <c r="H32" s="50"/>
      <c r="I32" s="49">
        <v>1</v>
      </c>
      <c r="J32" s="49">
        <v>1</v>
      </c>
      <c r="K32" s="49">
        <v>1</v>
      </c>
      <c r="L32" s="49">
        <v>1</v>
      </c>
      <c r="M32" s="45">
        <v>1</v>
      </c>
      <c r="N32" s="49">
        <v>1</v>
      </c>
      <c r="O32" s="45">
        <v>1</v>
      </c>
      <c r="P32" s="49">
        <v>1</v>
      </c>
      <c r="Q32" s="45">
        <v>1</v>
      </c>
      <c r="R32" s="49">
        <v>1</v>
      </c>
      <c r="S32" s="49">
        <v>1</v>
      </c>
      <c r="T32" s="45">
        <v>0</v>
      </c>
      <c r="U32" s="45">
        <v>1</v>
      </c>
      <c r="V32" s="72">
        <f t="shared" si="7"/>
        <v>0</v>
      </c>
    </row>
    <row r="33" spans="1:22" s="24" customFormat="1" ht="22.5" x14ac:dyDescent="0.2">
      <c r="A33" s="93">
        <f t="shared" ca="1" si="6"/>
        <v>31113</v>
      </c>
      <c r="B33" s="32" t="s">
        <v>54</v>
      </c>
      <c r="C33" s="136"/>
      <c r="D33" s="136"/>
      <c r="E33" s="42" t="s">
        <v>7</v>
      </c>
      <c r="F33" s="43">
        <f t="shared" ca="1" si="2"/>
        <v>1</v>
      </c>
      <c r="G33" s="50"/>
      <c r="H33" s="50"/>
      <c r="I33" s="49">
        <v>1</v>
      </c>
      <c r="J33" s="49">
        <v>1</v>
      </c>
      <c r="K33" s="49">
        <v>1</v>
      </c>
      <c r="L33" s="49">
        <v>1</v>
      </c>
      <c r="M33" s="45">
        <v>1</v>
      </c>
      <c r="N33" s="49">
        <v>1</v>
      </c>
      <c r="O33" s="45">
        <v>1</v>
      </c>
      <c r="P33" s="49">
        <v>1</v>
      </c>
      <c r="Q33" s="45">
        <v>1</v>
      </c>
      <c r="R33" s="49">
        <v>1</v>
      </c>
      <c r="S33" s="49">
        <v>1</v>
      </c>
      <c r="T33" s="45"/>
      <c r="U33" s="45">
        <v>1</v>
      </c>
      <c r="V33" s="72">
        <f t="shared" si="7"/>
        <v>0</v>
      </c>
    </row>
    <row r="34" spans="1:22" s="24" customFormat="1" x14ac:dyDescent="0.2">
      <c r="A34" s="93">
        <f t="shared" ref="A34" ca="1" si="8">A33</f>
        <v>31113</v>
      </c>
      <c r="B34" s="32" t="s">
        <v>26</v>
      </c>
      <c r="C34" s="137"/>
      <c r="D34" s="137"/>
      <c r="E34" s="42" t="s">
        <v>9</v>
      </c>
      <c r="F34" s="43">
        <f t="shared" ca="1" si="2"/>
        <v>15</v>
      </c>
      <c r="G34" s="48"/>
      <c r="H34" s="48"/>
      <c r="I34" s="49">
        <v>15</v>
      </c>
      <c r="J34" s="49">
        <v>15</v>
      </c>
      <c r="K34" s="49">
        <v>15</v>
      </c>
      <c r="L34" s="49">
        <v>15</v>
      </c>
      <c r="M34" s="45">
        <v>15</v>
      </c>
      <c r="N34" s="49">
        <v>15</v>
      </c>
      <c r="O34" s="45">
        <v>15</v>
      </c>
      <c r="P34" s="49">
        <v>15</v>
      </c>
      <c r="Q34" s="45">
        <v>15</v>
      </c>
      <c r="R34" s="49">
        <v>15</v>
      </c>
      <c r="S34" s="49">
        <v>15</v>
      </c>
      <c r="T34" s="45">
        <v>0</v>
      </c>
      <c r="U34" s="45">
        <v>15</v>
      </c>
      <c r="V34" s="72">
        <f t="shared" si="7"/>
        <v>0</v>
      </c>
    </row>
    <row r="35" spans="1:22" s="24" customFormat="1" ht="22.5" x14ac:dyDescent="0.2">
      <c r="A35" s="66">
        <f t="shared" ref="A35" ca="1" si="9">IF(VALUE(broj_sheet)&lt;10,
IF(OFFSET(A35,-1,0)=".",broj_sheet*10+(COUNTIF(INDIRECT(ADDRESS(1,COLUMN())&amp;":"&amp;ADDRESS(ROW()-1,COLUMN())),"&lt;99"))+1,
IF(OR(LEN(OFFSET(A35,-1,0))=2,AND(LEN(OFFSET(A35,-1,0))=0,LEN(OFFSET(A35,-3,0))=5)),
IF(LEN(OFFSET(A35,-1,0))=2,(OFFSET(A35,-1,0))*10+1,IF(AND(LEN(OFFSET(A35,-1,0))=0,LEN(OFFSET(A35,-3,0))=5),INT(LEFT(OFFSET(A35,-3,0),3))+1,"greška x")),
IF(LEN(OFFSET(A35,-1,0))=3,(OFFSET(A35,-1,0))*100+1,
IF(LEN(OFFSET(A35,-1,0))=5,(OFFSET(A35,-1,0))+1,"greška1")))),
IF(VALUE(broj_sheet)&gt;=10,
IF(OFFSET(A35,-1,0)= ".",broj_sheet*10+(COUNTIF(INDIRECT(ADDRESS(1,COLUMN())&amp;":"&amp;ADDRESS(ROW()-1,COLUMN())),"&lt;999"))+1,
IF(OR(LEN(OFFSET(A35,-1,0))=3,AND(LEN(OFFSET(A35,-1,0))=0,LEN(OFFSET(A35,-3,0))=6)),
IF(LEN(OFFSET(A35,-1,0))=3,(OFFSET(A35,-1,0))*10+1,IF(AND(LEN(OFFSET(A35,-1,0))=0,LEN(OFFSET(A35,-3,0))=6),INT(LEFT(OFFSET(A35,-3,0),4))+1,"greška y")),
IF(LEN(OFFSET(A35,-1,0))=4,(OFFSET(A35,-1,0))*100+1,
IF(LEN(OFFSET(A35,-1,0))=6,(OFFSET(A35,-1,0))+1,"greška2")))),"greška3"))</f>
        <v>31114</v>
      </c>
      <c r="B35" s="32" t="s">
        <v>55</v>
      </c>
      <c r="C35" s="135"/>
      <c r="D35" s="135"/>
      <c r="E35" s="42" t="s">
        <v>24</v>
      </c>
      <c r="F35" s="43">
        <f t="shared" ca="1" si="2"/>
        <v>1</v>
      </c>
      <c r="G35" s="47"/>
      <c r="H35" s="47">
        <f ca="1">G35*F35</f>
        <v>0</v>
      </c>
      <c r="I35" s="49">
        <v>1</v>
      </c>
      <c r="J35" s="49">
        <v>1</v>
      </c>
      <c r="K35" s="49">
        <v>1</v>
      </c>
      <c r="L35" s="49">
        <v>1</v>
      </c>
      <c r="M35" s="45">
        <v>0</v>
      </c>
      <c r="N35" s="49">
        <v>1</v>
      </c>
      <c r="O35" s="45">
        <v>0</v>
      </c>
      <c r="P35" s="49">
        <v>1</v>
      </c>
      <c r="Q35" s="45">
        <v>0</v>
      </c>
      <c r="R35" s="49">
        <v>1</v>
      </c>
      <c r="S35" s="49">
        <v>1</v>
      </c>
      <c r="T35" s="45">
        <v>0</v>
      </c>
      <c r="U35" s="45">
        <v>0</v>
      </c>
      <c r="V35" s="72">
        <f t="shared" si="7"/>
        <v>0</v>
      </c>
    </row>
    <row r="36" spans="1:22" s="24" customFormat="1" x14ac:dyDescent="0.2">
      <c r="A36" s="93">
        <f ca="1">A35</f>
        <v>31114</v>
      </c>
      <c r="B36" s="32" t="s">
        <v>30</v>
      </c>
      <c r="C36" s="136"/>
      <c r="D36" s="136"/>
      <c r="E36" s="42" t="s">
        <v>7</v>
      </c>
      <c r="F36" s="43">
        <f t="shared" ca="1" si="2"/>
        <v>1</v>
      </c>
      <c r="G36" s="50"/>
      <c r="H36" s="50"/>
      <c r="I36" s="49">
        <v>1</v>
      </c>
      <c r="J36" s="49">
        <v>1</v>
      </c>
      <c r="K36" s="49">
        <v>1</v>
      </c>
      <c r="L36" s="49">
        <v>1</v>
      </c>
      <c r="M36" s="45">
        <v>0</v>
      </c>
      <c r="N36" s="49">
        <v>1</v>
      </c>
      <c r="O36" s="45">
        <v>0</v>
      </c>
      <c r="P36" s="49">
        <v>1</v>
      </c>
      <c r="Q36" s="45">
        <v>0</v>
      </c>
      <c r="R36" s="49">
        <v>1</v>
      </c>
      <c r="S36" s="49">
        <v>1</v>
      </c>
      <c r="T36" s="45">
        <v>0</v>
      </c>
      <c r="U36" s="45">
        <v>0</v>
      </c>
      <c r="V36" s="72">
        <f t="shared" si="7"/>
        <v>0</v>
      </c>
    </row>
    <row r="37" spans="1:22" s="24" customFormat="1" x14ac:dyDescent="0.2">
      <c r="A37" s="93">
        <f t="shared" ref="A37:A43" ca="1" si="10">A36</f>
        <v>31114</v>
      </c>
      <c r="B37" s="32" t="s">
        <v>158</v>
      </c>
      <c r="C37" s="136"/>
      <c r="D37" s="136"/>
      <c r="E37" s="42" t="s">
        <v>7</v>
      </c>
      <c r="F37" s="43">
        <f t="shared" ca="1" si="2"/>
        <v>7</v>
      </c>
      <c r="G37" s="50"/>
      <c r="H37" s="50"/>
      <c r="I37" s="49">
        <v>7</v>
      </c>
      <c r="J37" s="49">
        <v>7</v>
      </c>
      <c r="K37" s="49">
        <v>7</v>
      </c>
      <c r="L37" s="49">
        <v>7</v>
      </c>
      <c r="M37" s="45">
        <v>0</v>
      </c>
      <c r="N37" s="49">
        <v>7</v>
      </c>
      <c r="O37" s="45">
        <v>0</v>
      </c>
      <c r="P37" s="49">
        <v>7</v>
      </c>
      <c r="Q37" s="45">
        <v>0</v>
      </c>
      <c r="R37" s="49">
        <v>7</v>
      </c>
      <c r="S37" s="49">
        <v>7</v>
      </c>
      <c r="T37" s="45">
        <v>0</v>
      </c>
      <c r="U37" s="45">
        <v>0</v>
      </c>
      <c r="V37" s="72">
        <f t="shared" si="7"/>
        <v>0</v>
      </c>
    </row>
    <row r="38" spans="1:22" s="24" customFormat="1" x14ac:dyDescent="0.2">
      <c r="A38" s="93">
        <f t="shared" ca="1" si="10"/>
        <v>31114</v>
      </c>
      <c r="B38" s="32" t="s">
        <v>160</v>
      </c>
      <c r="C38" s="136"/>
      <c r="D38" s="136"/>
      <c r="E38" s="42" t="s">
        <v>7</v>
      </c>
      <c r="F38" s="43">
        <f t="shared" ca="1" si="2"/>
        <v>1</v>
      </c>
      <c r="G38" s="50"/>
      <c r="H38" s="50"/>
      <c r="I38" s="49">
        <v>1</v>
      </c>
      <c r="J38" s="49">
        <v>1</v>
      </c>
      <c r="K38" s="49">
        <v>1</v>
      </c>
      <c r="L38" s="49">
        <v>1</v>
      </c>
      <c r="M38" s="45">
        <v>0</v>
      </c>
      <c r="N38" s="49">
        <v>1</v>
      </c>
      <c r="O38" s="45">
        <v>0</v>
      </c>
      <c r="P38" s="49">
        <v>1</v>
      </c>
      <c r="Q38" s="45">
        <v>0</v>
      </c>
      <c r="R38" s="49">
        <v>1</v>
      </c>
      <c r="S38" s="49">
        <v>1</v>
      </c>
      <c r="T38" s="45">
        <v>0</v>
      </c>
      <c r="U38" s="45">
        <v>0</v>
      </c>
      <c r="V38" s="72">
        <f t="shared" si="7"/>
        <v>0</v>
      </c>
    </row>
    <row r="39" spans="1:22" s="24" customFormat="1" ht="22.5" x14ac:dyDescent="0.2">
      <c r="A39" s="93">
        <f t="shared" ca="1" si="10"/>
        <v>31114</v>
      </c>
      <c r="B39" s="32" t="s">
        <v>159</v>
      </c>
      <c r="C39" s="136"/>
      <c r="D39" s="136"/>
      <c r="E39" s="42" t="s">
        <v>7</v>
      </c>
      <c r="F39" s="43">
        <f t="shared" ca="1" si="2"/>
        <v>1</v>
      </c>
      <c r="G39" s="50"/>
      <c r="H39" s="50"/>
      <c r="I39" s="49">
        <v>1</v>
      </c>
      <c r="J39" s="49">
        <v>1</v>
      </c>
      <c r="K39" s="49">
        <v>1</v>
      </c>
      <c r="L39" s="49">
        <v>1</v>
      </c>
      <c r="M39" s="45">
        <v>0</v>
      </c>
      <c r="N39" s="49">
        <v>1</v>
      </c>
      <c r="O39" s="45">
        <v>0</v>
      </c>
      <c r="P39" s="49">
        <v>1</v>
      </c>
      <c r="Q39" s="45">
        <v>0</v>
      </c>
      <c r="R39" s="49">
        <v>1</v>
      </c>
      <c r="S39" s="49">
        <v>1</v>
      </c>
      <c r="T39" s="45">
        <v>0</v>
      </c>
      <c r="U39" s="45">
        <v>0</v>
      </c>
      <c r="V39" s="72">
        <f t="shared" si="7"/>
        <v>0</v>
      </c>
    </row>
    <row r="40" spans="1:22" s="24" customFormat="1" ht="22.5" x14ac:dyDescent="0.2">
      <c r="A40" s="93">
        <f t="shared" ca="1" si="10"/>
        <v>31114</v>
      </c>
      <c r="B40" s="32" t="s">
        <v>52</v>
      </c>
      <c r="C40" s="136"/>
      <c r="D40" s="136"/>
      <c r="E40" s="42" t="s">
        <v>7</v>
      </c>
      <c r="F40" s="43">
        <f t="shared" ca="1" si="2"/>
        <v>1</v>
      </c>
      <c r="G40" s="50"/>
      <c r="H40" s="50"/>
      <c r="I40" s="49">
        <v>1</v>
      </c>
      <c r="J40" s="49">
        <v>1</v>
      </c>
      <c r="K40" s="49">
        <v>1</v>
      </c>
      <c r="L40" s="49">
        <v>1</v>
      </c>
      <c r="M40" s="45">
        <v>0</v>
      </c>
      <c r="N40" s="49">
        <v>1</v>
      </c>
      <c r="O40" s="45">
        <v>0</v>
      </c>
      <c r="P40" s="49">
        <v>1</v>
      </c>
      <c r="Q40" s="45">
        <v>0</v>
      </c>
      <c r="R40" s="49">
        <v>1</v>
      </c>
      <c r="S40" s="49">
        <v>1</v>
      </c>
      <c r="T40" s="45">
        <v>0</v>
      </c>
      <c r="U40" s="45">
        <v>0</v>
      </c>
      <c r="V40" s="72">
        <f t="shared" si="7"/>
        <v>0</v>
      </c>
    </row>
    <row r="41" spans="1:22" s="24" customFormat="1" ht="22.5" x14ac:dyDescent="0.2">
      <c r="A41" s="93">
        <f t="shared" ca="1" si="10"/>
        <v>31114</v>
      </c>
      <c r="B41" s="32" t="s">
        <v>53</v>
      </c>
      <c r="C41" s="136"/>
      <c r="D41" s="136"/>
      <c r="E41" s="42" t="s">
        <v>7</v>
      </c>
      <c r="F41" s="43">
        <f t="shared" ca="1" si="2"/>
        <v>1</v>
      </c>
      <c r="G41" s="50"/>
      <c r="H41" s="50"/>
      <c r="I41" s="49">
        <v>1</v>
      </c>
      <c r="J41" s="49">
        <v>1</v>
      </c>
      <c r="K41" s="49">
        <v>1</v>
      </c>
      <c r="L41" s="49">
        <v>1</v>
      </c>
      <c r="M41" s="45">
        <v>0</v>
      </c>
      <c r="N41" s="49">
        <v>1</v>
      </c>
      <c r="O41" s="45">
        <v>0</v>
      </c>
      <c r="P41" s="49">
        <v>1</v>
      </c>
      <c r="Q41" s="45">
        <v>0</v>
      </c>
      <c r="R41" s="49">
        <v>1</v>
      </c>
      <c r="S41" s="49">
        <v>1</v>
      </c>
      <c r="T41" s="45">
        <v>0</v>
      </c>
      <c r="U41" s="45">
        <v>0</v>
      </c>
      <c r="V41" s="72">
        <f t="shared" si="7"/>
        <v>0</v>
      </c>
    </row>
    <row r="42" spans="1:22" s="24" customFormat="1" ht="22.5" x14ac:dyDescent="0.2">
      <c r="A42" s="93">
        <f t="shared" ca="1" si="10"/>
        <v>31114</v>
      </c>
      <c r="B42" s="32" t="s">
        <v>54</v>
      </c>
      <c r="C42" s="136"/>
      <c r="D42" s="136"/>
      <c r="E42" s="42" t="s">
        <v>7</v>
      </c>
      <c r="F42" s="43">
        <f t="shared" ca="1" si="2"/>
        <v>1</v>
      </c>
      <c r="G42" s="50"/>
      <c r="H42" s="50"/>
      <c r="I42" s="49">
        <v>1</v>
      </c>
      <c r="J42" s="49">
        <v>1</v>
      </c>
      <c r="K42" s="49">
        <v>1</v>
      </c>
      <c r="L42" s="49">
        <v>1</v>
      </c>
      <c r="M42" s="45">
        <v>0</v>
      </c>
      <c r="N42" s="49">
        <v>1</v>
      </c>
      <c r="O42" s="45">
        <v>0</v>
      </c>
      <c r="P42" s="49">
        <v>1</v>
      </c>
      <c r="Q42" s="45">
        <v>0</v>
      </c>
      <c r="R42" s="49">
        <v>1</v>
      </c>
      <c r="S42" s="49">
        <v>1</v>
      </c>
      <c r="T42" s="45">
        <v>0</v>
      </c>
      <c r="U42" s="45">
        <v>0</v>
      </c>
      <c r="V42" s="72">
        <f t="shared" si="7"/>
        <v>0</v>
      </c>
    </row>
    <row r="43" spans="1:22" s="24" customFormat="1" x14ac:dyDescent="0.2">
      <c r="A43" s="93">
        <f t="shared" ca="1" si="10"/>
        <v>31114</v>
      </c>
      <c r="B43" s="32" t="s">
        <v>26</v>
      </c>
      <c r="C43" s="137"/>
      <c r="D43" s="137"/>
      <c r="E43" s="42" t="s">
        <v>9</v>
      </c>
      <c r="F43" s="43">
        <f t="shared" ca="1" si="2"/>
        <v>15</v>
      </c>
      <c r="G43" s="48"/>
      <c r="H43" s="48"/>
      <c r="I43" s="49">
        <v>15</v>
      </c>
      <c r="J43" s="49">
        <v>15</v>
      </c>
      <c r="K43" s="49">
        <v>15</v>
      </c>
      <c r="L43" s="49">
        <v>15</v>
      </c>
      <c r="M43" s="45">
        <v>0</v>
      </c>
      <c r="N43" s="49">
        <v>15</v>
      </c>
      <c r="O43" s="45">
        <v>0</v>
      </c>
      <c r="P43" s="49">
        <v>15</v>
      </c>
      <c r="Q43" s="45">
        <v>0</v>
      </c>
      <c r="R43" s="49">
        <v>15</v>
      </c>
      <c r="S43" s="49">
        <v>15</v>
      </c>
      <c r="T43" s="45">
        <v>0</v>
      </c>
      <c r="U43" s="45">
        <v>0</v>
      </c>
      <c r="V43" s="72">
        <f t="shared" si="7"/>
        <v>0</v>
      </c>
    </row>
    <row r="44" spans="1:22" s="24" customFormat="1" ht="33.75" x14ac:dyDescent="0.2">
      <c r="A44" s="65">
        <f ca="1">IF(VALUE(broj_sheet)&lt;10,
IF(OFFSET(A44,-1,0)=".",broj_sheet*10+(COUNTIF(INDIRECT(ADDRESS(1,COLUMN())&amp;":"&amp;ADDRESS(ROW()-1,COLUMN())),"&lt;99"))+1,
IF(OR(LEN(OFFSET(A44,-1,0))=2,AND(LEN(OFFSET(A44,-1,0))=0,LEN(OFFSET(A44,-3,0))=5)),
IF(LEN(OFFSET(A44,-1,0))=2,(OFFSET(A44,-1,0))*10+1,IF(AND(LEN(OFFSET(A44,-1,0))=0,LEN(OFFSET(A44,-3,0))=5),INT(LEFT(OFFSET(A44,-3,0),3))+1,"greška x")),
IF(LEN(OFFSET(A44,-1,0))=3,(OFFSET(A44,-1,0))*100+1,
IF(LEN(OFFSET(A44,-1,0))=5,(OFFSET(A44,-1,0))+1,"greška1")))),
IF(VALUE(broj_sheet)&gt;=10,
IF(OFFSET(A44,-1,0)= ".",broj_sheet*10+(COUNTIF(INDIRECT(ADDRESS(1,COLUMN())&amp;":"&amp;ADDRESS(ROW()-1,COLUMN())),"&lt;999"))+1,
IF(OR(LEN(OFFSET(A44,-1,0))=3,AND(LEN(OFFSET(A44,-1,0))=0,LEN(OFFSET(A44,-3,0))=6)),
IF(LEN(OFFSET(A44,-1,0))=3,(OFFSET(A44,-1,0))*10+1,IF(AND(LEN(OFFSET(A44,-1,0))=0,LEN(OFFSET(A44,-3,0))=6),INT(LEFT(OFFSET(A44,-3,0),4))+1,"greška y")),
IF(LEN(OFFSET(A44,-1,0))=4,(OFFSET(A44,-1,0))*100+1,
IF(LEN(OFFSET(A44,-1,0))=6,(OFFSET(A44,-1,0))+1,"greška2")))),"greška3"))</f>
        <v>31115</v>
      </c>
      <c r="B44" s="32" t="s">
        <v>149</v>
      </c>
      <c r="C44" s="46"/>
      <c r="D44" s="46"/>
      <c r="E44" s="42" t="s">
        <v>7</v>
      </c>
      <c r="F44" s="43">
        <f t="shared" ca="1" si="2"/>
        <v>3</v>
      </c>
      <c r="G44" s="44"/>
      <c r="H44" s="44">
        <f ca="1">G44*F44</f>
        <v>0</v>
      </c>
      <c r="I44" s="49">
        <v>3</v>
      </c>
      <c r="J44" s="49">
        <v>3</v>
      </c>
      <c r="K44" s="49">
        <v>3</v>
      </c>
      <c r="L44" s="49">
        <v>3</v>
      </c>
      <c r="M44" s="49">
        <v>5</v>
      </c>
      <c r="N44" s="49">
        <v>3</v>
      </c>
      <c r="O44" s="49">
        <v>1</v>
      </c>
      <c r="P44" s="49">
        <v>3</v>
      </c>
      <c r="Q44" s="49">
        <v>1</v>
      </c>
      <c r="R44" s="49">
        <v>3</v>
      </c>
      <c r="S44" s="49">
        <v>3</v>
      </c>
      <c r="T44" s="49">
        <v>0</v>
      </c>
      <c r="U44" s="49">
        <v>0</v>
      </c>
      <c r="V44" s="72">
        <f t="shared" si="7"/>
        <v>0</v>
      </c>
    </row>
    <row r="45" spans="1:22" s="24" customFormat="1" ht="78.75" x14ac:dyDescent="0.2">
      <c r="A45" s="65">
        <f ca="1">IF(VALUE(broj_sheet)&lt;10,
IF(OFFSET(A45,-1,0)=".",broj_sheet*10+(COUNTIF(INDIRECT(ADDRESS(1,COLUMN())&amp;":"&amp;ADDRESS(ROW()-1,COLUMN())),"&lt;99"))+1,
IF(OR(LEN(OFFSET(A45,-1,0))=2,AND(LEN(OFFSET(A45,-1,0))=0,LEN(OFFSET(A45,-3,0))=5)),
IF(LEN(OFFSET(A45,-1,0))=2,(OFFSET(A45,-1,0))*10+1,IF(AND(LEN(OFFSET(A45,-1,0))=0,LEN(OFFSET(A45,-3,0))=5),INT(LEFT(OFFSET(A45,-3,0),3))+1,"greška x")),
IF(LEN(OFFSET(A45,-1,0))=3,(OFFSET(A45,-1,0))*100+1,
IF(LEN(OFFSET(A45,-1,0))=5,(OFFSET(A45,-1,0))+1,"greška1")))),
IF(VALUE(broj_sheet)&gt;=10,
IF(OFFSET(A45,-1,0)= ".",broj_sheet*10+(COUNTIF(INDIRECT(ADDRESS(1,COLUMN())&amp;":"&amp;ADDRESS(ROW()-1,COLUMN())),"&lt;999"))+1,
IF(OR(LEN(OFFSET(A45,-1,0))=3,AND(LEN(OFFSET(A45,-1,0))=0,LEN(OFFSET(A45,-3,0))=6)),
IF(LEN(OFFSET(A45,-1,0))=3,(OFFSET(A45,-1,0))*10+1,IF(AND(LEN(OFFSET(A45,-1,0))=0,LEN(OFFSET(A45,-3,0))=6),INT(LEFT(OFFSET(A45,-3,0),4))+1,"greška y")),
IF(LEN(OFFSET(A45,-1,0))=4,(OFFSET(A45,-1,0))*100+1,
IF(LEN(OFFSET(A45,-1,0))=6,(OFFSET(A45,-1,0))+1,"greška2")))),"greška3"))</f>
        <v>31116</v>
      </c>
      <c r="B45" s="32" t="s">
        <v>152</v>
      </c>
      <c r="C45" s="46"/>
      <c r="D45" s="46"/>
      <c r="E45" s="42" t="s">
        <v>7</v>
      </c>
      <c r="F45" s="43">
        <f t="shared" ca="1" si="2"/>
        <v>6</v>
      </c>
      <c r="G45" s="44"/>
      <c r="H45" s="44">
        <f ca="1">G45*F45</f>
        <v>0</v>
      </c>
      <c r="I45" s="49">
        <v>2</v>
      </c>
      <c r="J45" s="45">
        <v>0</v>
      </c>
      <c r="K45" s="45">
        <v>6</v>
      </c>
      <c r="L45" s="45">
        <v>4</v>
      </c>
      <c r="M45" s="45">
        <v>10</v>
      </c>
      <c r="N45" s="45">
        <v>4</v>
      </c>
      <c r="O45" s="45">
        <v>10</v>
      </c>
      <c r="P45" s="45">
        <v>4</v>
      </c>
      <c r="Q45" s="45">
        <v>8</v>
      </c>
      <c r="R45" s="45">
        <v>6</v>
      </c>
      <c r="S45" s="45">
        <v>4</v>
      </c>
      <c r="T45" s="45">
        <v>0</v>
      </c>
      <c r="U45" s="45">
        <v>0</v>
      </c>
      <c r="V45" s="72">
        <f t="shared" si="7"/>
        <v>0</v>
      </c>
    </row>
    <row r="46" spans="1:22" x14ac:dyDescent="0.2">
      <c r="A46" s="120"/>
      <c r="B46" s="121"/>
      <c r="C46" s="121"/>
      <c r="D46" s="121"/>
      <c r="E46" s="121"/>
      <c r="F46" s="122" t="str">
        <f>"Ukupno "&amp;LOWER(B6)&amp;" - "&amp;LOWER(B7)&amp;":"</f>
        <v>Ukupno sustav video nadzora - oprema:</v>
      </c>
      <c r="G46" s="160">
        <f ca="1">SUM(H8:H45)</f>
        <v>0</v>
      </c>
      <c r="H46" s="160"/>
      <c r="I46" s="49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72">
        <f t="shared" ca="1" si="7"/>
        <v>0</v>
      </c>
    </row>
    <row r="47" spans="1:22" s="24" customFormat="1" x14ac:dyDescent="0.2">
      <c r="A47" s="65"/>
      <c r="B47" s="29"/>
      <c r="C47" s="28"/>
      <c r="D47" s="28"/>
      <c r="E47" s="28"/>
      <c r="F47" s="28"/>
      <c r="G47" s="33"/>
      <c r="H47" s="64"/>
      <c r="I47" s="49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72"/>
    </row>
    <row r="48" spans="1:22" s="24" customFormat="1" x14ac:dyDescent="0.2">
      <c r="A48" s="34">
        <f ca="1">IF(VALUE(broj_sheet)&lt;10,
IF(OFFSET(A48,-1,0)=".",broj_sheet*10+(COUNTIF(INDIRECT(ADDRESS(1,COLUMN())&amp;":"&amp;ADDRESS(ROW()-1,COLUMN())),"&lt;99"))+1,
IF(OR(LEN(OFFSET(A48,-1,0))=2,AND(LEN(OFFSET(A48,-1,0))=0,LEN(OFFSET(A48,-3,0))=5)),
IF(LEN(OFFSET(A48,-1,0))=2,(OFFSET(A48,-1,0))*10+1,IF(AND(LEN(OFFSET(A48,-1,0))=0,LEN(OFFSET(A48,-3,0))=5),INT(LEFT(OFFSET(A48,-3,0),3))+1,"greška x")),
IF(LEN(OFFSET(A48,-1,0))=3,(OFFSET(A48,-1,0))*100+1,
IF(LEN(OFFSET(A48,-1,0))=5,(OFFSET(A48,-1,0))+1,"greška1")))),
IF(VALUE(broj_sheet)&gt;=10,
IF(OFFSET(A48,-1,0)= ".",broj_sheet*10+(COUNTIF(INDIRECT(ADDRESS(1,COLUMN())&amp;":"&amp;ADDRESS(ROW()-1,COLUMN())),"&lt;999"))+1,
IF(OR(LEN(OFFSET(A48,-1,0))=3,AND(LEN(OFFSET(A48,-1,0))=0,LEN(OFFSET(A48,-3,0))=6)),
IF(LEN(OFFSET(A48,-1,0))=3,(OFFSET(A48,-1,0))*10+1,IF(AND(LEN(OFFSET(A48,-1,0))=0,LEN(OFFSET(A48,-3,0))=6),INT(LEFT(OFFSET(A48,-3,0),4))+1,"greška y")),
IF(LEN(OFFSET(A48,-1,0))=4,(OFFSET(A48,-1,0))*100+1,
IF(LEN(OFFSET(A48,-1,0))=6,(OFFSET(A48,-1,0))+1,"greška2")))),"greška3"))</f>
        <v>312</v>
      </c>
      <c r="B48" s="29" t="s">
        <v>10</v>
      </c>
      <c r="C48" s="28"/>
      <c r="D48" s="28"/>
      <c r="E48" s="30"/>
      <c r="F48" s="30"/>
      <c r="G48" s="31"/>
      <c r="H48" s="30"/>
      <c r="I48" s="49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72"/>
    </row>
    <row r="49" spans="1:22" s="24" customFormat="1" ht="33.75" x14ac:dyDescent="0.2">
      <c r="A49" s="65">
        <f ca="1">IF(VALUE(broj_sheet)&lt;10,
IF(OFFSET(A49,-1,0)=".",broj_sheet*10+(COUNTIF(INDIRECT(ADDRESS(1,COLUMN())&amp;":"&amp;ADDRESS(ROW()-1,COLUMN())),"&lt;99"))+1,
IF(OR(LEN(OFFSET(A49,-1,0))=2,AND(LEN(OFFSET(A49,-1,0))=0,LEN(OFFSET(A49,-3,0))=5)),
IF(LEN(OFFSET(A49,-1,0))=2,(OFFSET(A49,-1,0))*10+1,IF(AND(LEN(OFFSET(A49,-1,0))=0,LEN(OFFSET(A49,-3,0))=5),INT(LEFT(OFFSET(A49,-3,0),3))+1,"greška x")),
IF(LEN(OFFSET(A49,-1,0))=3,(OFFSET(A49,-1,0))*100+1,
IF(LEN(OFFSET(A49,-1,0))=5,(OFFSET(A49,-1,0))+1,"greška1")))),
IF(VALUE(broj_sheet)&gt;=10,
IF(OFFSET(A49,-1,0)= ".",broj_sheet*10+(COUNTIF(INDIRECT(ADDRESS(1,COLUMN())&amp;":"&amp;ADDRESS(ROW()-1,COLUMN())),"&lt;999"))+1,
IF(OR(LEN(OFFSET(A49,-1,0))=3,AND(LEN(OFFSET(A49,-1,0))=0,LEN(OFFSET(A49,-3,0))=6)),
IF(LEN(OFFSET(A49,-1,0))=3,(OFFSET(A49,-1,0))*10+1,IF(AND(LEN(OFFSET(A49,-1,0))=0,LEN(OFFSET(A49,-3,0))=6),INT(LEFT(OFFSET(A49,-3,0),4))+1,"greška y")),
IF(LEN(OFFSET(A49,-1,0))=4,(OFFSET(A49,-1,0))*100+1,
IF(LEN(OFFSET(A49,-1,0))=6,(OFFSET(A49,-1,0))+1,"greška2")))),"greška3"))</f>
        <v>31201</v>
      </c>
      <c r="B49" s="32" t="s">
        <v>99</v>
      </c>
      <c r="C49" s="46"/>
      <c r="D49" s="46"/>
      <c r="E49" s="42" t="s">
        <v>9</v>
      </c>
      <c r="F49" s="43">
        <f t="shared" ref="F49:F63" ca="1" si="11">INDIRECT(ADDRESS(ROW(),COLUMN()+2+broj_sheet))</f>
        <v>125</v>
      </c>
      <c r="G49" s="44"/>
      <c r="H49" s="44">
        <f ca="1">G49*F49</f>
        <v>0</v>
      </c>
      <c r="I49" s="49">
        <v>250</v>
      </c>
      <c r="J49" s="45">
        <v>300</v>
      </c>
      <c r="K49" s="45">
        <v>125</v>
      </c>
      <c r="L49" s="45">
        <v>300</v>
      </c>
      <c r="M49" s="45">
        <v>400</v>
      </c>
      <c r="N49" s="45">
        <v>50</v>
      </c>
      <c r="O49" s="45">
        <v>400</v>
      </c>
      <c r="P49" s="45">
        <v>300</v>
      </c>
      <c r="Q49" s="45">
        <v>400</v>
      </c>
      <c r="R49" s="45">
        <v>350</v>
      </c>
      <c r="S49" s="45">
        <v>150</v>
      </c>
      <c r="T49" s="49">
        <v>0</v>
      </c>
      <c r="U49" s="45">
        <v>0</v>
      </c>
      <c r="V49" s="72">
        <f t="shared" ref="V49:V64" si="12">SUM(I49:U49)*G49</f>
        <v>0</v>
      </c>
    </row>
    <row r="50" spans="1:22" s="24" customFormat="1" ht="33.75" x14ac:dyDescent="0.2">
      <c r="A50" s="65">
        <f t="shared" ref="A50:A63" ca="1" si="13">IF(VALUE(broj_sheet)&lt;10,
IF(OFFSET(A50,-1,0)=".",broj_sheet*10+(COUNTIF(INDIRECT(ADDRESS(1,COLUMN())&amp;":"&amp;ADDRESS(ROW()-1,COLUMN())),"&lt;99"))+1,
IF(OR(LEN(OFFSET(A50,-1,0))=2,AND(LEN(OFFSET(A50,-1,0))=0,LEN(OFFSET(A50,-3,0))=5)),
IF(LEN(OFFSET(A50,-1,0))=2,(OFFSET(A50,-1,0))*10+1,IF(AND(LEN(OFFSET(A50,-1,0))=0,LEN(OFFSET(A50,-3,0))=5),INT(LEFT(OFFSET(A50,-3,0),3))+1,"greška x")),
IF(LEN(OFFSET(A50,-1,0))=3,(OFFSET(A50,-1,0))*100+1,
IF(LEN(OFFSET(A50,-1,0))=5,(OFFSET(A50,-1,0))+1,"greška1")))),
IF(VALUE(broj_sheet)&gt;=10,
IF(OFFSET(A50,-1,0)= ".",broj_sheet*10+(COUNTIF(INDIRECT(ADDRESS(1,COLUMN())&amp;":"&amp;ADDRESS(ROW()-1,COLUMN())),"&lt;999"))+1,
IF(OR(LEN(OFFSET(A50,-1,0))=3,AND(LEN(OFFSET(A50,-1,0))=0,LEN(OFFSET(A50,-3,0))=6)),
IF(LEN(OFFSET(A50,-1,0))=3,(OFFSET(A50,-1,0))*10+1,IF(AND(LEN(OFFSET(A50,-1,0))=0,LEN(OFFSET(A50,-3,0))=6),INT(LEFT(OFFSET(A50,-3,0),4))+1,"greška y")),
IF(LEN(OFFSET(A50,-1,0))=4,(OFFSET(A50,-1,0))*100+1,
IF(LEN(OFFSET(A50,-1,0))=6,(OFFSET(A50,-1,0))+1,"greška2")))),"greška3"))</f>
        <v>31202</v>
      </c>
      <c r="B50" s="32" t="s">
        <v>102</v>
      </c>
      <c r="C50" s="46"/>
      <c r="D50" s="46"/>
      <c r="E50" s="42" t="s">
        <v>9</v>
      </c>
      <c r="F50" s="43">
        <f t="shared" ca="1" si="11"/>
        <v>400</v>
      </c>
      <c r="G50" s="44"/>
      <c r="H50" s="44">
        <f t="shared" ref="H50:H63" ca="1" si="14">G50*F50</f>
        <v>0</v>
      </c>
      <c r="I50" s="49">
        <v>200</v>
      </c>
      <c r="J50" s="45">
        <v>250</v>
      </c>
      <c r="K50" s="45">
        <v>400</v>
      </c>
      <c r="L50" s="45">
        <v>350</v>
      </c>
      <c r="M50" s="45">
        <v>720</v>
      </c>
      <c r="N50" s="45">
        <v>400</v>
      </c>
      <c r="O50" s="45">
        <v>250</v>
      </c>
      <c r="P50" s="45">
        <v>300</v>
      </c>
      <c r="Q50" s="45">
        <v>130</v>
      </c>
      <c r="R50" s="45">
        <v>225</v>
      </c>
      <c r="S50" s="45">
        <v>350</v>
      </c>
      <c r="T50" s="49">
        <v>0</v>
      </c>
      <c r="U50" s="45">
        <v>850</v>
      </c>
      <c r="V50" s="72">
        <f t="shared" si="12"/>
        <v>0</v>
      </c>
    </row>
    <row r="51" spans="1:22" s="24" customFormat="1" ht="33.75" x14ac:dyDescent="0.2">
      <c r="A51" s="65">
        <f t="shared" ca="1" si="13"/>
        <v>31203</v>
      </c>
      <c r="B51" s="32" t="s">
        <v>103</v>
      </c>
      <c r="C51" s="46"/>
      <c r="D51" s="46"/>
      <c r="E51" s="42" t="s">
        <v>9</v>
      </c>
      <c r="F51" s="43">
        <f t="shared" ca="1" si="11"/>
        <v>20</v>
      </c>
      <c r="G51" s="44"/>
      <c r="H51" s="44">
        <f t="shared" ca="1" si="14"/>
        <v>0</v>
      </c>
      <c r="I51" s="49">
        <v>20</v>
      </c>
      <c r="J51" s="45">
        <v>20</v>
      </c>
      <c r="K51" s="49">
        <v>20</v>
      </c>
      <c r="L51" s="49">
        <v>20</v>
      </c>
      <c r="M51" s="49">
        <v>20</v>
      </c>
      <c r="N51" s="45">
        <v>20</v>
      </c>
      <c r="O51" s="49">
        <v>20</v>
      </c>
      <c r="P51" s="49">
        <v>20</v>
      </c>
      <c r="Q51" s="49">
        <v>20</v>
      </c>
      <c r="R51" s="49">
        <v>20</v>
      </c>
      <c r="S51" s="49">
        <v>20</v>
      </c>
      <c r="T51" s="49">
        <v>0</v>
      </c>
      <c r="U51" s="45">
        <v>50</v>
      </c>
      <c r="V51" s="72">
        <f t="shared" si="12"/>
        <v>0</v>
      </c>
    </row>
    <row r="52" spans="1:22" s="24" customFormat="1" ht="33.75" x14ac:dyDescent="0.2">
      <c r="A52" s="65">
        <f t="shared" ca="1" si="13"/>
        <v>31204</v>
      </c>
      <c r="B52" s="32" t="s">
        <v>104</v>
      </c>
      <c r="C52" s="46"/>
      <c r="D52" s="46"/>
      <c r="E52" s="42" t="s">
        <v>9</v>
      </c>
      <c r="F52" s="43">
        <f t="shared" ca="1" si="11"/>
        <v>20</v>
      </c>
      <c r="G52" s="44"/>
      <c r="H52" s="44">
        <f t="shared" ca="1" si="14"/>
        <v>0</v>
      </c>
      <c r="I52" s="49">
        <v>20</v>
      </c>
      <c r="J52" s="45">
        <v>20</v>
      </c>
      <c r="K52" s="45">
        <v>20</v>
      </c>
      <c r="L52" s="45">
        <v>20</v>
      </c>
      <c r="M52" s="45">
        <v>20</v>
      </c>
      <c r="N52" s="45">
        <v>20</v>
      </c>
      <c r="O52" s="45">
        <v>20</v>
      </c>
      <c r="P52" s="45">
        <v>20</v>
      </c>
      <c r="Q52" s="45">
        <v>20</v>
      </c>
      <c r="R52" s="45">
        <v>20</v>
      </c>
      <c r="S52" s="45">
        <v>20</v>
      </c>
      <c r="T52" s="49">
        <v>0</v>
      </c>
      <c r="U52" s="45">
        <v>0</v>
      </c>
      <c r="V52" s="72">
        <f t="shared" si="12"/>
        <v>0</v>
      </c>
    </row>
    <row r="53" spans="1:22" s="24" customFormat="1" ht="33.75" x14ac:dyDescent="0.2">
      <c r="A53" s="65">
        <f t="shared" ca="1" si="13"/>
        <v>31205</v>
      </c>
      <c r="B53" s="32" t="s">
        <v>128</v>
      </c>
      <c r="C53" s="46"/>
      <c r="D53" s="46"/>
      <c r="E53" s="42" t="s">
        <v>9</v>
      </c>
      <c r="F53" s="43">
        <f t="shared" ca="1" si="11"/>
        <v>20</v>
      </c>
      <c r="G53" s="44"/>
      <c r="H53" s="44">
        <f t="shared" ca="1" si="14"/>
        <v>0</v>
      </c>
      <c r="I53" s="49">
        <v>20</v>
      </c>
      <c r="J53" s="45">
        <v>20</v>
      </c>
      <c r="K53" s="45">
        <v>20</v>
      </c>
      <c r="L53" s="45">
        <v>20</v>
      </c>
      <c r="M53" s="45">
        <v>20</v>
      </c>
      <c r="N53" s="45">
        <v>20</v>
      </c>
      <c r="O53" s="45">
        <v>20</v>
      </c>
      <c r="P53" s="45">
        <v>20</v>
      </c>
      <c r="Q53" s="45">
        <v>20</v>
      </c>
      <c r="R53" s="45">
        <v>20</v>
      </c>
      <c r="S53" s="45">
        <v>20</v>
      </c>
      <c r="T53" s="49">
        <v>0</v>
      </c>
      <c r="U53" s="45">
        <v>20</v>
      </c>
      <c r="V53" s="72">
        <f t="shared" si="12"/>
        <v>0</v>
      </c>
    </row>
    <row r="54" spans="1:22" s="24" customFormat="1" ht="33.75" x14ac:dyDescent="0.2">
      <c r="A54" s="65">
        <f t="shared" ca="1" si="13"/>
        <v>31206</v>
      </c>
      <c r="B54" s="32" t="s">
        <v>153</v>
      </c>
      <c r="C54" s="46"/>
      <c r="D54" s="46"/>
      <c r="E54" s="42" t="s">
        <v>9</v>
      </c>
      <c r="F54" s="43">
        <f t="shared" ca="1" si="11"/>
        <v>450</v>
      </c>
      <c r="G54" s="44"/>
      <c r="H54" s="44">
        <f t="shared" ca="1" si="14"/>
        <v>0</v>
      </c>
      <c r="I54" s="49">
        <v>400</v>
      </c>
      <c r="J54" s="45">
        <v>350</v>
      </c>
      <c r="K54" s="45">
        <v>450</v>
      </c>
      <c r="L54" s="45">
        <v>400</v>
      </c>
      <c r="M54" s="45">
        <v>550</v>
      </c>
      <c r="N54" s="45">
        <v>400</v>
      </c>
      <c r="O54" s="45">
        <v>250</v>
      </c>
      <c r="P54" s="45">
        <v>300</v>
      </c>
      <c r="Q54" s="45">
        <v>200</v>
      </c>
      <c r="R54" s="45">
        <v>300</v>
      </c>
      <c r="S54" s="45">
        <v>400</v>
      </c>
      <c r="T54" s="49">
        <v>0</v>
      </c>
      <c r="U54" s="45">
        <v>1700</v>
      </c>
      <c r="V54" s="72">
        <f t="shared" si="12"/>
        <v>0</v>
      </c>
    </row>
    <row r="55" spans="1:22" s="92" customFormat="1" ht="33.75" x14ac:dyDescent="0.2">
      <c r="A55" s="73">
        <f t="shared" ca="1" si="13"/>
        <v>31207</v>
      </c>
      <c r="B55" s="32" t="s">
        <v>74</v>
      </c>
      <c r="C55" s="46" t="s">
        <v>23</v>
      </c>
      <c r="D55" s="46" t="s">
        <v>23</v>
      </c>
      <c r="E55" s="42" t="s">
        <v>9</v>
      </c>
      <c r="F55" s="43">
        <f t="shared" ca="1" si="11"/>
        <v>10</v>
      </c>
      <c r="G55" s="44"/>
      <c r="H55" s="44">
        <f t="shared" ca="1" si="14"/>
        <v>0</v>
      </c>
      <c r="I55" s="91">
        <v>10</v>
      </c>
      <c r="J55" s="91">
        <v>10</v>
      </c>
      <c r="K55" s="91">
        <v>10</v>
      </c>
      <c r="L55" s="91">
        <v>10</v>
      </c>
      <c r="M55" s="91">
        <v>30</v>
      </c>
      <c r="N55" s="91">
        <v>10</v>
      </c>
      <c r="O55" s="91">
        <v>10</v>
      </c>
      <c r="P55" s="91">
        <v>10</v>
      </c>
      <c r="Q55" s="91">
        <v>10</v>
      </c>
      <c r="R55" s="91">
        <v>10</v>
      </c>
      <c r="S55" s="91">
        <v>10</v>
      </c>
      <c r="T55" s="49">
        <v>0</v>
      </c>
      <c r="U55" s="91">
        <v>10</v>
      </c>
      <c r="V55" s="72">
        <f t="shared" si="12"/>
        <v>0</v>
      </c>
    </row>
    <row r="56" spans="1:22" s="92" customFormat="1" ht="33.75" x14ac:dyDescent="0.2">
      <c r="A56" s="73">
        <f t="shared" ca="1" si="13"/>
        <v>31208</v>
      </c>
      <c r="B56" s="32" t="s">
        <v>75</v>
      </c>
      <c r="C56" s="46" t="s">
        <v>23</v>
      </c>
      <c r="D56" s="46" t="s">
        <v>23</v>
      </c>
      <c r="E56" s="42" t="s">
        <v>9</v>
      </c>
      <c r="F56" s="43">
        <f t="shared" ca="1" si="11"/>
        <v>20</v>
      </c>
      <c r="G56" s="44"/>
      <c r="H56" s="44">
        <f t="shared" ca="1" si="14"/>
        <v>0</v>
      </c>
      <c r="I56" s="91">
        <v>20</v>
      </c>
      <c r="J56" s="91">
        <v>20</v>
      </c>
      <c r="K56" s="91">
        <v>20</v>
      </c>
      <c r="L56" s="91">
        <v>20</v>
      </c>
      <c r="M56" s="91">
        <v>40</v>
      </c>
      <c r="N56" s="91">
        <v>20</v>
      </c>
      <c r="O56" s="91">
        <v>20</v>
      </c>
      <c r="P56" s="91">
        <v>20</v>
      </c>
      <c r="Q56" s="91">
        <v>20</v>
      </c>
      <c r="R56" s="91">
        <v>20</v>
      </c>
      <c r="S56" s="91">
        <v>20</v>
      </c>
      <c r="T56" s="49">
        <v>0</v>
      </c>
      <c r="U56" s="91">
        <v>20</v>
      </c>
      <c r="V56" s="72">
        <f t="shared" si="12"/>
        <v>0</v>
      </c>
    </row>
    <row r="57" spans="1:22" s="92" customFormat="1" ht="45" x14ac:dyDescent="0.2">
      <c r="A57" s="73">
        <f t="shared" ca="1" si="13"/>
        <v>31209</v>
      </c>
      <c r="B57" s="32" t="s">
        <v>132</v>
      </c>
      <c r="C57" s="46" t="s">
        <v>23</v>
      </c>
      <c r="D57" s="46" t="s">
        <v>23</v>
      </c>
      <c r="E57" s="42" t="s">
        <v>9</v>
      </c>
      <c r="F57" s="43">
        <f t="shared" ca="1" si="11"/>
        <v>5</v>
      </c>
      <c r="G57" s="44"/>
      <c r="H57" s="44">
        <f t="shared" ca="1" si="14"/>
        <v>0</v>
      </c>
      <c r="I57" s="91">
        <v>5</v>
      </c>
      <c r="J57" s="91">
        <v>5</v>
      </c>
      <c r="K57" s="91">
        <v>5</v>
      </c>
      <c r="L57" s="91">
        <v>5</v>
      </c>
      <c r="M57" s="91">
        <v>20</v>
      </c>
      <c r="N57" s="91">
        <v>5</v>
      </c>
      <c r="O57" s="91">
        <v>5</v>
      </c>
      <c r="P57" s="91">
        <v>5</v>
      </c>
      <c r="Q57" s="91">
        <v>5</v>
      </c>
      <c r="R57" s="91">
        <v>5</v>
      </c>
      <c r="S57" s="91">
        <v>5</v>
      </c>
      <c r="T57" s="49">
        <v>0</v>
      </c>
      <c r="U57" s="68">
        <v>40</v>
      </c>
      <c r="V57" s="72">
        <f t="shared" si="12"/>
        <v>0</v>
      </c>
    </row>
    <row r="58" spans="1:22" s="92" customFormat="1" ht="45" x14ac:dyDescent="0.2">
      <c r="A58" s="73">
        <f t="shared" ca="1" si="13"/>
        <v>31210</v>
      </c>
      <c r="B58" s="32" t="s">
        <v>71</v>
      </c>
      <c r="C58" s="46" t="s">
        <v>23</v>
      </c>
      <c r="D58" s="46" t="s">
        <v>23</v>
      </c>
      <c r="E58" s="42" t="s">
        <v>9</v>
      </c>
      <c r="F58" s="43">
        <f t="shared" ca="1" si="11"/>
        <v>25</v>
      </c>
      <c r="G58" s="44"/>
      <c r="H58" s="44">
        <f t="shared" ca="1" si="14"/>
        <v>0</v>
      </c>
      <c r="I58" s="91">
        <v>25</v>
      </c>
      <c r="J58" s="91">
        <v>25</v>
      </c>
      <c r="K58" s="91">
        <v>25</v>
      </c>
      <c r="L58" s="91">
        <v>25</v>
      </c>
      <c r="M58" s="91">
        <v>50</v>
      </c>
      <c r="N58" s="91">
        <v>25</v>
      </c>
      <c r="O58" s="91">
        <v>25</v>
      </c>
      <c r="P58" s="91">
        <v>25</v>
      </c>
      <c r="Q58" s="91">
        <v>25</v>
      </c>
      <c r="R58" s="91">
        <v>25</v>
      </c>
      <c r="S58" s="91">
        <v>25</v>
      </c>
      <c r="T58" s="49">
        <v>0</v>
      </c>
      <c r="U58" s="68">
        <v>40</v>
      </c>
      <c r="V58" s="72">
        <f t="shared" si="12"/>
        <v>0</v>
      </c>
    </row>
    <row r="59" spans="1:22" s="92" customFormat="1" ht="45" x14ac:dyDescent="0.2">
      <c r="A59" s="73">
        <f t="shared" ca="1" si="13"/>
        <v>31211</v>
      </c>
      <c r="B59" s="32" t="s">
        <v>76</v>
      </c>
      <c r="C59" s="46" t="s">
        <v>23</v>
      </c>
      <c r="D59" s="46" t="s">
        <v>23</v>
      </c>
      <c r="E59" s="42" t="s">
        <v>9</v>
      </c>
      <c r="F59" s="43">
        <f t="shared" ca="1" si="11"/>
        <v>40</v>
      </c>
      <c r="G59" s="44"/>
      <c r="H59" s="44">
        <f t="shared" ca="1" si="14"/>
        <v>0</v>
      </c>
      <c r="I59" s="91">
        <v>40</v>
      </c>
      <c r="J59" s="91">
        <v>40</v>
      </c>
      <c r="K59" s="91">
        <v>40</v>
      </c>
      <c r="L59" s="91">
        <v>40</v>
      </c>
      <c r="M59" s="91">
        <v>60</v>
      </c>
      <c r="N59" s="91">
        <v>40</v>
      </c>
      <c r="O59" s="91">
        <v>40</v>
      </c>
      <c r="P59" s="91">
        <v>40</v>
      </c>
      <c r="Q59" s="91">
        <v>40</v>
      </c>
      <c r="R59" s="91">
        <v>40</v>
      </c>
      <c r="S59" s="91">
        <v>40</v>
      </c>
      <c r="T59" s="49">
        <v>0</v>
      </c>
      <c r="U59" s="91">
        <v>40</v>
      </c>
      <c r="V59" s="72">
        <f t="shared" si="12"/>
        <v>0</v>
      </c>
    </row>
    <row r="60" spans="1:22" s="92" customFormat="1" ht="22.5" x14ac:dyDescent="0.2">
      <c r="A60" s="73">
        <f t="shared" ca="1" si="13"/>
        <v>31212</v>
      </c>
      <c r="B60" s="32" t="s">
        <v>134</v>
      </c>
      <c r="C60" s="46" t="s">
        <v>23</v>
      </c>
      <c r="D60" s="46" t="s">
        <v>23</v>
      </c>
      <c r="E60" s="42" t="s">
        <v>9</v>
      </c>
      <c r="F60" s="43">
        <f t="shared" ca="1" si="11"/>
        <v>10</v>
      </c>
      <c r="G60" s="44"/>
      <c r="H60" s="44">
        <f t="shared" ca="1" si="14"/>
        <v>0</v>
      </c>
      <c r="I60" s="91">
        <v>10</v>
      </c>
      <c r="J60" s="91">
        <v>10</v>
      </c>
      <c r="K60" s="91">
        <v>10</v>
      </c>
      <c r="L60" s="91">
        <v>10</v>
      </c>
      <c r="M60" s="91">
        <v>15</v>
      </c>
      <c r="N60" s="91">
        <v>10</v>
      </c>
      <c r="O60" s="91">
        <v>15</v>
      </c>
      <c r="P60" s="91">
        <v>10</v>
      </c>
      <c r="Q60" s="91">
        <v>15</v>
      </c>
      <c r="R60" s="91">
        <v>15</v>
      </c>
      <c r="S60" s="91">
        <v>10</v>
      </c>
      <c r="T60" s="49">
        <v>0</v>
      </c>
      <c r="U60" s="91">
        <v>50</v>
      </c>
      <c r="V60" s="72">
        <f t="shared" si="12"/>
        <v>0</v>
      </c>
    </row>
    <row r="61" spans="1:22" s="92" customFormat="1" ht="45" x14ac:dyDescent="0.2">
      <c r="A61" s="73">
        <f t="shared" ca="1" si="13"/>
        <v>31213</v>
      </c>
      <c r="B61" s="32" t="s">
        <v>77</v>
      </c>
      <c r="C61" s="46" t="s">
        <v>23</v>
      </c>
      <c r="D61" s="46" t="s">
        <v>23</v>
      </c>
      <c r="E61" s="42" t="s">
        <v>8</v>
      </c>
      <c r="F61" s="43">
        <f t="shared" ca="1" si="11"/>
        <v>1</v>
      </c>
      <c r="G61" s="44"/>
      <c r="H61" s="44">
        <f t="shared" ca="1" si="14"/>
        <v>0</v>
      </c>
      <c r="I61" s="91">
        <v>1</v>
      </c>
      <c r="J61" s="91">
        <v>1</v>
      </c>
      <c r="K61" s="91">
        <v>1</v>
      </c>
      <c r="L61" s="91">
        <v>1</v>
      </c>
      <c r="M61" s="91">
        <v>1</v>
      </c>
      <c r="N61" s="91">
        <v>1</v>
      </c>
      <c r="O61" s="91">
        <v>1</v>
      </c>
      <c r="P61" s="91">
        <v>1</v>
      </c>
      <c r="Q61" s="91">
        <v>1</v>
      </c>
      <c r="R61" s="91">
        <v>1</v>
      </c>
      <c r="S61" s="91">
        <v>1</v>
      </c>
      <c r="T61" s="49">
        <v>0</v>
      </c>
      <c r="U61" s="91">
        <v>1</v>
      </c>
      <c r="V61" s="72">
        <f t="shared" si="12"/>
        <v>0</v>
      </c>
    </row>
    <row r="62" spans="1:22" s="92" customFormat="1" ht="22.5" x14ac:dyDescent="0.2">
      <c r="A62" s="73">
        <f t="shared" ca="1" si="13"/>
        <v>31214</v>
      </c>
      <c r="B62" s="32" t="s">
        <v>78</v>
      </c>
      <c r="C62" s="46" t="s">
        <v>23</v>
      </c>
      <c r="D62" s="46" t="s">
        <v>23</v>
      </c>
      <c r="E62" s="42" t="s">
        <v>8</v>
      </c>
      <c r="F62" s="43">
        <f t="shared" ca="1" si="11"/>
        <v>1</v>
      </c>
      <c r="G62" s="44"/>
      <c r="H62" s="44">
        <f t="shared" ca="1" si="14"/>
        <v>0</v>
      </c>
      <c r="I62" s="91">
        <v>1</v>
      </c>
      <c r="J62" s="91">
        <v>1</v>
      </c>
      <c r="K62" s="91">
        <v>1</v>
      </c>
      <c r="L62" s="91">
        <v>1</v>
      </c>
      <c r="M62" s="91">
        <v>1</v>
      </c>
      <c r="N62" s="91">
        <v>1</v>
      </c>
      <c r="O62" s="91">
        <v>1</v>
      </c>
      <c r="P62" s="91">
        <v>1</v>
      </c>
      <c r="Q62" s="91">
        <v>1</v>
      </c>
      <c r="R62" s="91">
        <v>1</v>
      </c>
      <c r="S62" s="91">
        <v>1</v>
      </c>
      <c r="T62" s="49">
        <v>0</v>
      </c>
      <c r="U62" s="91">
        <v>1</v>
      </c>
      <c r="V62" s="72">
        <f t="shared" si="12"/>
        <v>0</v>
      </c>
    </row>
    <row r="63" spans="1:22" s="24" customFormat="1" ht="56.25" x14ac:dyDescent="0.2">
      <c r="A63" s="65">
        <f t="shared" ca="1" si="13"/>
        <v>31215</v>
      </c>
      <c r="B63" s="32" t="s">
        <v>60</v>
      </c>
      <c r="C63" s="46" t="s">
        <v>23</v>
      </c>
      <c r="D63" s="46" t="s">
        <v>23</v>
      </c>
      <c r="E63" s="42" t="s">
        <v>8</v>
      </c>
      <c r="F63" s="43">
        <f t="shared" ca="1" si="11"/>
        <v>2</v>
      </c>
      <c r="G63" s="44"/>
      <c r="H63" s="44">
        <f t="shared" ca="1" si="14"/>
        <v>0</v>
      </c>
      <c r="I63" s="49">
        <v>2</v>
      </c>
      <c r="J63" s="45">
        <v>2</v>
      </c>
      <c r="K63" s="45">
        <v>2</v>
      </c>
      <c r="L63" s="45">
        <v>2</v>
      </c>
      <c r="M63" s="45">
        <v>5</v>
      </c>
      <c r="N63" s="45">
        <v>2</v>
      </c>
      <c r="O63" s="45">
        <v>2</v>
      </c>
      <c r="P63" s="45">
        <v>2</v>
      </c>
      <c r="Q63" s="45">
        <v>2</v>
      </c>
      <c r="R63" s="45">
        <v>2</v>
      </c>
      <c r="S63" s="45">
        <v>2</v>
      </c>
      <c r="T63" s="49">
        <v>0</v>
      </c>
      <c r="U63" s="45">
        <v>2</v>
      </c>
      <c r="V63" s="72">
        <f t="shared" si="12"/>
        <v>0</v>
      </c>
    </row>
    <row r="64" spans="1:22" x14ac:dyDescent="0.2">
      <c r="A64" s="120"/>
      <c r="B64" s="121"/>
      <c r="C64" s="121"/>
      <c r="D64" s="121"/>
      <c r="E64" s="121"/>
      <c r="F64" s="122" t="str">
        <f>"Ukupno "&amp;LOWER(B6)&amp;" - "&amp;LOWER(B48)&amp;":"</f>
        <v>Ukupno sustav video nadzora - instalacije:</v>
      </c>
      <c r="G64" s="160">
        <f ca="1">SUM(H49:H63)</f>
        <v>0</v>
      </c>
      <c r="H64" s="160"/>
      <c r="I64" s="49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72">
        <f t="shared" ca="1" si="12"/>
        <v>0</v>
      </c>
    </row>
    <row r="65" spans="1:22" s="24" customFormat="1" x14ac:dyDescent="0.2">
      <c r="A65" s="65"/>
      <c r="B65" s="29"/>
      <c r="C65" s="28"/>
      <c r="D65" s="28"/>
      <c r="E65" s="28"/>
      <c r="F65" s="28"/>
      <c r="G65" s="33"/>
      <c r="H65" s="64"/>
      <c r="I65" s="49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72"/>
    </row>
    <row r="66" spans="1:22" s="24" customFormat="1" x14ac:dyDescent="0.2">
      <c r="A66" s="34">
        <f t="shared" ref="A66:A75" ca="1" si="15">IF(VALUE(broj_sheet)&lt;10,
IF(OFFSET(A66,-1,0)=".",broj_sheet*10+(COUNTIF(INDIRECT(ADDRESS(1,COLUMN())&amp;":"&amp;ADDRESS(ROW()-1,COLUMN())),"&lt;99"))+1,
IF(OR(LEN(OFFSET(A66,-1,0))=2,AND(LEN(OFFSET(A66,-1,0))=0,LEN(OFFSET(A66,-3,0))=5)),
IF(LEN(OFFSET(A66,-1,0))=2,(OFFSET(A66,-1,0))*10+1,IF(AND(LEN(OFFSET(A66,-1,0))=0,LEN(OFFSET(A66,-3,0))=5),INT(LEFT(OFFSET(A66,-3,0),3))+1,"greška x")),
IF(LEN(OFFSET(A66,-1,0))=3,(OFFSET(A66,-1,0))*100+1,
IF(LEN(OFFSET(A66,-1,0))=5,(OFFSET(A66,-1,0))+1,"greška1")))),
IF(VALUE(broj_sheet)&gt;=10,
IF(OFFSET(A66,-1,0)= ".",broj_sheet*10+(COUNTIF(INDIRECT(ADDRESS(1,COLUMN())&amp;":"&amp;ADDRESS(ROW()-1,COLUMN())),"&lt;999"))+1,
IF(OR(LEN(OFFSET(A66,-1,0))=3,AND(LEN(OFFSET(A66,-1,0))=0,LEN(OFFSET(A66,-3,0))=6)),
IF(LEN(OFFSET(A66,-1,0))=3,(OFFSET(A66,-1,0))*10+1,IF(AND(LEN(OFFSET(A66,-1,0))=0,LEN(OFFSET(A66,-3,0))=6),INT(LEFT(OFFSET(A66,-3,0),4))+1,"greška y")),
IF(LEN(OFFSET(A66,-1,0))=4,(OFFSET(A66,-1,0))*100+1,
IF(LEN(OFFSET(A66,-1,0))=6,(OFFSET(A66,-1,0))+1,"greška2")))),"greška3"))</f>
        <v>313</v>
      </c>
      <c r="B66" s="29" t="s">
        <v>15</v>
      </c>
      <c r="C66" s="28"/>
      <c r="D66" s="28"/>
      <c r="E66" s="30"/>
      <c r="F66" s="30"/>
      <c r="G66" s="31"/>
      <c r="H66" s="30"/>
      <c r="I66" s="49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72"/>
    </row>
    <row r="67" spans="1:22" s="2" customFormat="1" ht="56.25" x14ac:dyDescent="0.2">
      <c r="A67" s="65">
        <f t="shared" ca="1" si="15"/>
        <v>31301</v>
      </c>
      <c r="B67" s="32" t="s">
        <v>84</v>
      </c>
      <c r="C67" s="46" t="s">
        <v>23</v>
      </c>
      <c r="D67" s="46" t="s">
        <v>23</v>
      </c>
      <c r="E67" s="75" t="s">
        <v>7</v>
      </c>
      <c r="F67" s="43">
        <f t="shared" ref="F67:F75" ca="1" si="16">INDIRECT(ADDRESS(ROW(),COLUMN()+2+broj_sheet))</f>
        <v>11</v>
      </c>
      <c r="G67" s="44"/>
      <c r="H67" s="76">
        <f t="shared" ref="H67:H70" ca="1" si="17">G67*F67</f>
        <v>0</v>
      </c>
      <c r="I67" s="49">
        <v>10</v>
      </c>
      <c r="J67" s="45">
        <v>6</v>
      </c>
      <c r="K67" s="45">
        <v>11</v>
      </c>
      <c r="L67" s="45">
        <v>11</v>
      </c>
      <c r="M67" s="45">
        <v>21</v>
      </c>
      <c r="N67" s="45">
        <v>11</v>
      </c>
      <c r="O67" s="45">
        <v>10</v>
      </c>
      <c r="P67" s="45">
        <v>11</v>
      </c>
      <c r="Q67" s="45">
        <v>7</v>
      </c>
      <c r="R67" s="45">
        <v>9</v>
      </c>
      <c r="S67" s="45">
        <v>10</v>
      </c>
      <c r="T67" s="49">
        <v>0</v>
      </c>
      <c r="U67" s="45">
        <v>17</v>
      </c>
      <c r="V67" s="72">
        <f t="shared" ref="V67:V76" si="18">SUM(I67:U67)*G67</f>
        <v>0</v>
      </c>
    </row>
    <row r="68" spans="1:22" s="2" customFormat="1" ht="45" x14ac:dyDescent="0.2">
      <c r="A68" s="65">
        <f t="shared" ca="1" si="15"/>
        <v>31302</v>
      </c>
      <c r="B68" s="52" t="s">
        <v>96</v>
      </c>
      <c r="C68" s="46" t="s">
        <v>23</v>
      </c>
      <c r="D68" s="46" t="s">
        <v>23</v>
      </c>
      <c r="E68" s="75" t="s">
        <v>8</v>
      </c>
      <c r="F68" s="43">
        <f t="shared" ca="1" si="16"/>
        <v>1</v>
      </c>
      <c r="G68" s="44"/>
      <c r="H68" s="76">
        <f t="shared" ca="1" si="17"/>
        <v>0</v>
      </c>
      <c r="I68" s="49">
        <v>1</v>
      </c>
      <c r="J68" s="49">
        <v>1</v>
      </c>
      <c r="K68" s="49">
        <v>1</v>
      </c>
      <c r="L68" s="49">
        <v>1</v>
      </c>
      <c r="M68" s="49">
        <v>2</v>
      </c>
      <c r="N68" s="49">
        <v>1</v>
      </c>
      <c r="O68" s="49">
        <v>1</v>
      </c>
      <c r="P68" s="49">
        <v>1</v>
      </c>
      <c r="Q68" s="49">
        <v>1</v>
      </c>
      <c r="R68" s="49">
        <v>1</v>
      </c>
      <c r="S68" s="49">
        <v>1</v>
      </c>
      <c r="T68" s="49">
        <v>0</v>
      </c>
      <c r="U68" s="49">
        <v>0</v>
      </c>
      <c r="V68" s="72">
        <f t="shared" si="18"/>
        <v>0</v>
      </c>
    </row>
    <row r="69" spans="1:22" s="2" customFormat="1" ht="33.75" x14ac:dyDescent="0.2">
      <c r="A69" s="65">
        <f t="shared" ca="1" si="15"/>
        <v>31303</v>
      </c>
      <c r="B69" s="52" t="s">
        <v>81</v>
      </c>
      <c r="C69" s="46" t="s">
        <v>23</v>
      </c>
      <c r="D69" s="46" t="s">
        <v>23</v>
      </c>
      <c r="E69" s="75" t="s">
        <v>8</v>
      </c>
      <c r="F69" s="43">
        <f t="shared" ca="1" si="16"/>
        <v>1</v>
      </c>
      <c r="G69" s="44"/>
      <c r="H69" s="76">
        <f t="shared" ca="1" si="17"/>
        <v>0</v>
      </c>
      <c r="I69" s="49">
        <v>1</v>
      </c>
      <c r="J69" s="49">
        <v>1</v>
      </c>
      <c r="K69" s="49">
        <v>1</v>
      </c>
      <c r="L69" s="49">
        <v>1</v>
      </c>
      <c r="M69" s="49">
        <v>1</v>
      </c>
      <c r="N69" s="49">
        <v>1</v>
      </c>
      <c r="O69" s="49">
        <v>1</v>
      </c>
      <c r="P69" s="49">
        <v>1</v>
      </c>
      <c r="Q69" s="49">
        <v>1</v>
      </c>
      <c r="R69" s="49">
        <v>1</v>
      </c>
      <c r="S69" s="49">
        <v>1</v>
      </c>
      <c r="T69" s="49">
        <v>0</v>
      </c>
      <c r="U69" s="49">
        <v>0</v>
      </c>
      <c r="V69" s="72">
        <f t="shared" si="18"/>
        <v>0</v>
      </c>
    </row>
    <row r="70" spans="1:22" s="2" customFormat="1" ht="22.5" x14ac:dyDescent="0.2">
      <c r="A70" s="65">
        <f t="shared" ca="1" si="15"/>
        <v>31304</v>
      </c>
      <c r="B70" s="52" t="s">
        <v>80</v>
      </c>
      <c r="C70" s="46" t="s">
        <v>23</v>
      </c>
      <c r="D70" s="46" t="s">
        <v>23</v>
      </c>
      <c r="E70" s="75" t="s">
        <v>8</v>
      </c>
      <c r="F70" s="43">
        <f t="shared" ca="1" si="16"/>
        <v>1</v>
      </c>
      <c r="G70" s="44"/>
      <c r="H70" s="76">
        <f t="shared" ca="1" si="17"/>
        <v>0</v>
      </c>
      <c r="I70" s="49">
        <v>1</v>
      </c>
      <c r="J70" s="49">
        <v>1</v>
      </c>
      <c r="K70" s="49">
        <v>1</v>
      </c>
      <c r="L70" s="49">
        <v>1</v>
      </c>
      <c r="M70" s="49">
        <v>1</v>
      </c>
      <c r="N70" s="49">
        <v>1</v>
      </c>
      <c r="O70" s="49">
        <v>1</v>
      </c>
      <c r="P70" s="49">
        <v>1</v>
      </c>
      <c r="Q70" s="49">
        <v>1</v>
      </c>
      <c r="R70" s="49">
        <v>1</v>
      </c>
      <c r="S70" s="49">
        <v>1</v>
      </c>
      <c r="T70" s="49">
        <v>0</v>
      </c>
      <c r="U70" s="49">
        <v>0</v>
      </c>
      <c r="V70" s="72">
        <f t="shared" si="18"/>
        <v>0</v>
      </c>
    </row>
    <row r="71" spans="1:22" ht="45" x14ac:dyDescent="0.2">
      <c r="A71" s="65">
        <f t="shared" ca="1" si="15"/>
        <v>31305</v>
      </c>
      <c r="B71" s="32" t="s">
        <v>79</v>
      </c>
      <c r="C71" s="46" t="s">
        <v>23</v>
      </c>
      <c r="D71" s="46" t="s">
        <v>23</v>
      </c>
      <c r="E71" s="75" t="s">
        <v>8</v>
      </c>
      <c r="F71" s="43">
        <f t="shared" ca="1" si="16"/>
        <v>1</v>
      </c>
      <c r="G71" s="44"/>
      <c r="H71" s="77">
        <f ca="1">F71*G71</f>
        <v>0</v>
      </c>
      <c r="I71" s="49">
        <v>1</v>
      </c>
      <c r="J71" s="45">
        <v>1</v>
      </c>
      <c r="K71" s="49">
        <v>1</v>
      </c>
      <c r="L71" s="49">
        <v>1</v>
      </c>
      <c r="M71" s="49">
        <v>1</v>
      </c>
      <c r="N71" s="49">
        <v>1</v>
      </c>
      <c r="O71" s="49">
        <v>1</v>
      </c>
      <c r="P71" s="49">
        <v>1</v>
      </c>
      <c r="Q71" s="49">
        <v>1</v>
      </c>
      <c r="R71" s="49">
        <v>1</v>
      </c>
      <c r="S71" s="49">
        <v>1</v>
      </c>
      <c r="T71" s="49">
        <v>0</v>
      </c>
      <c r="U71" s="49">
        <v>1</v>
      </c>
      <c r="V71" s="72">
        <f t="shared" si="18"/>
        <v>0</v>
      </c>
    </row>
    <row r="72" spans="1:22" ht="56.25" x14ac:dyDescent="0.2">
      <c r="A72" s="65">
        <f t="shared" ca="1" si="15"/>
        <v>31306</v>
      </c>
      <c r="B72" s="32" t="s">
        <v>97</v>
      </c>
      <c r="C72" s="46" t="s">
        <v>23</v>
      </c>
      <c r="D72" s="46" t="s">
        <v>23</v>
      </c>
      <c r="E72" s="75" t="s">
        <v>7</v>
      </c>
      <c r="F72" s="43">
        <f t="shared" ca="1" si="16"/>
        <v>1</v>
      </c>
      <c r="G72" s="44"/>
      <c r="H72" s="77">
        <f ca="1">F72*G72</f>
        <v>0</v>
      </c>
      <c r="I72" s="49">
        <v>1</v>
      </c>
      <c r="J72" s="45">
        <v>1</v>
      </c>
      <c r="K72" s="49">
        <v>1</v>
      </c>
      <c r="L72" s="49">
        <v>1</v>
      </c>
      <c r="M72" s="49">
        <v>2</v>
      </c>
      <c r="N72" s="49">
        <v>1</v>
      </c>
      <c r="O72" s="49">
        <v>1</v>
      </c>
      <c r="P72" s="49">
        <v>1</v>
      </c>
      <c r="Q72" s="49">
        <v>1</v>
      </c>
      <c r="R72" s="49">
        <v>1</v>
      </c>
      <c r="S72" s="49">
        <v>1</v>
      </c>
      <c r="T72" s="49">
        <v>0</v>
      </c>
      <c r="U72" s="49">
        <v>0</v>
      </c>
      <c r="V72" s="72">
        <f t="shared" si="18"/>
        <v>0</v>
      </c>
    </row>
    <row r="73" spans="1:22" ht="56.25" x14ac:dyDescent="0.2">
      <c r="A73" s="65">
        <f t="shared" ca="1" si="15"/>
        <v>31307</v>
      </c>
      <c r="B73" s="32" t="s">
        <v>61</v>
      </c>
      <c r="C73" s="46" t="s">
        <v>23</v>
      </c>
      <c r="D73" s="46" t="s">
        <v>23</v>
      </c>
      <c r="E73" s="75" t="s">
        <v>8</v>
      </c>
      <c r="F73" s="43">
        <f t="shared" ca="1" si="16"/>
        <v>1</v>
      </c>
      <c r="G73" s="44"/>
      <c r="H73" s="77">
        <f ca="1">F73*G73</f>
        <v>0</v>
      </c>
      <c r="I73" s="49">
        <v>1</v>
      </c>
      <c r="J73" s="45">
        <v>1</v>
      </c>
      <c r="K73" s="49">
        <v>1</v>
      </c>
      <c r="L73" s="49">
        <v>1</v>
      </c>
      <c r="M73" s="49">
        <v>2</v>
      </c>
      <c r="N73" s="49">
        <v>1</v>
      </c>
      <c r="O73" s="49">
        <v>1</v>
      </c>
      <c r="P73" s="49">
        <v>1</v>
      </c>
      <c r="Q73" s="49">
        <v>1</v>
      </c>
      <c r="R73" s="49">
        <v>1</v>
      </c>
      <c r="S73" s="49">
        <v>1</v>
      </c>
      <c r="T73" s="49">
        <v>0</v>
      </c>
      <c r="U73" s="49">
        <v>1</v>
      </c>
      <c r="V73" s="72">
        <f t="shared" si="18"/>
        <v>0</v>
      </c>
    </row>
    <row r="74" spans="1:22" s="2" customFormat="1" ht="202.5" x14ac:dyDescent="0.2">
      <c r="A74" s="65">
        <f t="shared" ca="1" si="15"/>
        <v>31308</v>
      </c>
      <c r="B74" s="52" t="s">
        <v>83</v>
      </c>
      <c r="C74" s="46" t="s">
        <v>23</v>
      </c>
      <c r="D74" s="46" t="s">
        <v>23</v>
      </c>
      <c r="E74" s="75" t="s">
        <v>8</v>
      </c>
      <c r="F74" s="43">
        <f t="shared" ca="1" si="16"/>
        <v>1</v>
      </c>
      <c r="G74" s="44"/>
      <c r="H74" s="76">
        <f t="shared" ref="H74:H75" ca="1" si="19">G74*F74</f>
        <v>0</v>
      </c>
      <c r="I74" s="49">
        <v>1</v>
      </c>
      <c r="J74" s="49">
        <v>1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49">
        <v>1</v>
      </c>
      <c r="Q74" s="49">
        <v>1</v>
      </c>
      <c r="R74" s="49">
        <v>1</v>
      </c>
      <c r="S74" s="49">
        <v>1</v>
      </c>
      <c r="T74" s="49">
        <v>0</v>
      </c>
      <c r="U74" s="49">
        <v>1</v>
      </c>
      <c r="V74" s="72">
        <f t="shared" si="18"/>
        <v>0</v>
      </c>
    </row>
    <row r="75" spans="1:22" s="2" customFormat="1" ht="45" x14ac:dyDescent="0.2">
      <c r="A75" s="65">
        <f t="shared" ca="1" si="15"/>
        <v>31309</v>
      </c>
      <c r="B75" s="52" t="s">
        <v>133</v>
      </c>
      <c r="C75" s="46" t="s">
        <v>23</v>
      </c>
      <c r="D75" s="46" t="s">
        <v>23</v>
      </c>
      <c r="E75" s="75" t="s">
        <v>8</v>
      </c>
      <c r="F75" s="43">
        <f t="shared" ca="1" si="16"/>
        <v>1</v>
      </c>
      <c r="G75" s="44"/>
      <c r="H75" s="76">
        <f t="shared" ca="1" si="19"/>
        <v>0</v>
      </c>
      <c r="I75" s="49">
        <v>1</v>
      </c>
      <c r="J75" s="49">
        <v>1</v>
      </c>
      <c r="K75" s="49">
        <v>1</v>
      </c>
      <c r="L75" s="49">
        <v>1</v>
      </c>
      <c r="M75" s="49">
        <v>1</v>
      </c>
      <c r="N75" s="49">
        <v>0</v>
      </c>
      <c r="O75" s="49">
        <v>1</v>
      </c>
      <c r="P75" s="49">
        <v>1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72">
        <f t="shared" si="18"/>
        <v>0</v>
      </c>
    </row>
    <row r="76" spans="1:22" x14ac:dyDescent="0.2">
      <c r="A76" s="120"/>
      <c r="B76" s="121"/>
      <c r="C76" s="121"/>
      <c r="D76" s="121"/>
      <c r="E76" s="121"/>
      <c r="F76" s="122" t="str">
        <f>"Ukupno "&amp;LOWER(B6)&amp;" - "&amp;LOWER(B66)&amp;":"</f>
        <v>Ukupno sustav video nadzora - usluga:</v>
      </c>
      <c r="G76" s="160">
        <f ca="1">SUM(H67:H75)</f>
        <v>0</v>
      </c>
      <c r="H76" s="160"/>
      <c r="I76" s="49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72">
        <f t="shared" ca="1" si="18"/>
        <v>0</v>
      </c>
    </row>
    <row r="77" spans="1:22" s="24" customFormat="1" x14ac:dyDescent="0.2">
      <c r="A77" s="65" t="s">
        <v>36</v>
      </c>
      <c r="B77" s="29"/>
      <c r="C77" s="28"/>
      <c r="D77" s="28"/>
      <c r="E77" s="28"/>
      <c r="F77" s="28"/>
      <c r="G77" s="33"/>
      <c r="H77" s="64"/>
      <c r="I77" s="49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72"/>
    </row>
    <row r="78" spans="1:22" s="1" customFormat="1" x14ac:dyDescent="0.2">
      <c r="A78" s="34">
        <f t="shared" ref="A78:A103" ca="1" si="20">IF(VALUE(broj_sheet)&lt;10,
IF(OFFSET(A78,-1,0)=".",broj_sheet*10+(COUNTIF(INDIRECT(ADDRESS(1,COLUMN())&amp;":"&amp;ADDRESS(ROW()-1,COLUMN())),"&lt;99"))+1,
IF(OR(LEN(OFFSET(A78,-1,0))=2,AND(LEN(OFFSET(A78,-1,0))=0,LEN(OFFSET(A78,-3,0))=5)),
IF(LEN(OFFSET(A78,-1,0))=2,(OFFSET(A78,-1,0))*10+1,IF(AND(LEN(OFFSET(A78,-1,0))=0,LEN(OFFSET(A78,-3,0))=5),INT(LEFT(OFFSET(A78,-3,0),3))+1,"greška x")),
IF(LEN(OFFSET(A78,-1,0))=3,(OFFSET(A78,-1,0))*100+1,
IF(LEN(OFFSET(A78,-1,0))=5,(OFFSET(A78,-1,0))+1,"greška1")))),
IF(VALUE(broj_sheet)&gt;=10,
IF(OFFSET(A78,-1,0)= ".",broj_sheet*10+(COUNTIF(INDIRECT(ADDRESS(1,COLUMN())&amp;":"&amp;ADDRESS(ROW()-1,COLUMN())),"&lt;999"))+1,
IF(OR(LEN(OFFSET(A78,-1,0))=3,AND(LEN(OFFSET(A78,-1,0))=0,LEN(OFFSET(A78,-3,0))=6)),
IF(LEN(OFFSET(A78,-1,0))=3,(OFFSET(A78,-1,0))*10+1,IF(AND(LEN(OFFSET(A78,-1,0))=0,LEN(OFFSET(A78,-3,0))=6),INT(LEFT(OFFSET(A78,-3,0),4))+1,"greška y")),
IF(LEN(OFFSET(A78,-1,0))=4,(OFFSET(A78,-1,0))*100+1,
IF(LEN(OFFSET(A78,-1,0))=6,(OFFSET(A78,-1,0))+1,"greška2")))),"greška3"))</f>
        <v>32</v>
      </c>
      <c r="B78" s="53" t="s">
        <v>11</v>
      </c>
      <c r="C78" s="39"/>
      <c r="D78" s="39"/>
      <c r="E78" s="54"/>
      <c r="F78" s="55"/>
      <c r="G78" s="56"/>
      <c r="H78" s="56"/>
      <c r="I78" s="49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72"/>
    </row>
    <row r="79" spans="1:22" s="1" customFormat="1" x14ac:dyDescent="0.2">
      <c r="A79" s="34">
        <f t="shared" ca="1" si="20"/>
        <v>321</v>
      </c>
      <c r="B79" s="53" t="s">
        <v>6</v>
      </c>
      <c r="C79" s="39"/>
      <c r="D79" s="39"/>
      <c r="E79" s="54"/>
      <c r="F79" s="55"/>
      <c r="G79" s="56"/>
      <c r="H79" s="56"/>
      <c r="I79" s="49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72"/>
    </row>
    <row r="80" spans="1:22" s="7" customFormat="1" ht="168.75" x14ac:dyDescent="0.2">
      <c r="A80" s="65">
        <f t="shared" ca="1" si="20"/>
        <v>32101</v>
      </c>
      <c r="B80" s="32" t="s">
        <v>166</v>
      </c>
      <c r="C80" s="84"/>
      <c r="D80" s="84"/>
      <c r="E80" s="75" t="s">
        <v>7</v>
      </c>
      <c r="F80" s="43">
        <f t="shared" ref="F80:F103" ca="1" si="21">INDIRECT(ADDRESS(ROW(),COLUMN()+2+broj_sheet))</f>
        <v>1</v>
      </c>
      <c r="G80" s="44"/>
      <c r="H80" s="77">
        <f t="shared" ref="H80:H83" ca="1" si="22">G80*F80</f>
        <v>0</v>
      </c>
      <c r="I80" s="49">
        <v>1</v>
      </c>
      <c r="J80" s="49">
        <v>1</v>
      </c>
      <c r="K80" s="49">
        <v>1</v>
      </c>
      <c r="L80" s="49">
        <v>1</v>
      </c>
      <c r="M80" s="49">
        <v>0</v>
      </c>
      <c r="N80" s="49">
        <v>1</v>
      </c>
      <c r="O80" s="49">
        <v>1</v>
      </c>
      <c r="P80" s="49">
        <v>1</v>
      </c>
      <c r="Q80" s="49">
        <v>1</v>
      </c>
      <c r="R80" s="49">
        <v>1</v>
      </c>
      <c r="S80" s="49">
        <v>1</v>
      </c>
      <c r="T80" s="49">
        <v>0</v>
      </c>
      <c r="U80" s="49">
        <v>0</v>
      </c>
      <c r="V80" s="72">
        <f t="shared" ref="V80:V104" si="23">SUM(I80:U80)*G80</f>
        <v>0</v>
      </c>
    </row>
    <row r="81" spans="1:22" s="7" customFormat="1" ht="78.75" x14ac:dyDescent="0.2">
      <c r="A81" s="65">
        <f t="shared" ca="1" si="20"/>
        <v>32102</v>
      </c>
      <c r="B81" s="32" t="s">
        <v>156</v>
      </c>
      <c r="C81" s="84"/>
      <c r="D81" s="84"/>
      <c r="E81" s="75" t="s">
        <v>7</v>
      </c>
      <c r="F81" s="43">
        <f t="shared" ca="1" si="21"/>
        <v>1</v>
      </c>
      <c r="G81" s="44"/>
      <c r="H81" s="77">
        <f t="shared" ca="1" si="22"/>
        <v>0</v>
      </c>
      <c r="I81" s="49">
        <v>1</v>
      </c>
      <c r="J81" s="49">
        <v>1</v>
      </c>
      <c r="K81" s="49">
        <v>1</v>
      </c>
      <c r="L81" s="49">
        <v>1</v>
      </c>
      <c r="M81" s="49">
        <v>2</v>
      </c>
      <c r="N81" s="49">
        <v>1</v>
      </c>
      <c r="O81" s="49">
        <v>0</v>
      </c>
      <c r="P81" s="49">
        <v>1</v>
      </c>
      <c r="Q81" s="49">
        <v>0</v>
      </c>
      <c r="R81" s="49">
        <v>1</v>
      </c>
      <c r="S81" s="49">
        <v>1</v>
      </c>
      <c r="T81" s="49">
        <v>0</v>
      </c>
      <c r="U81" s="49">
        <v>0</v>
      </c>
      <c r="V81" s="72">
        <f t="shared" si="23"/>
        <v>0</v>
      </c>
    </row>
    <row r="82" spans="1:22" s="7" customFormat="1" ht="45" x14ac:dyDescent="0.2">
      <c r="A82" s="65">
        <f t="shared" ca="1" si="20"/>
        <v>32103</v>
      </c>
      <c r="B82" s="32" t="s">
        <v>145</v>
      </c>
      <c r="C82" s="84"/>
      <c r="D82" s="84"/>
      <c r="E82" s="75" t="s">
        <v>7</v>
      </c>
      <c r="F82" s="43">
        <f t="shared" ca="1" si="21"/>
        <v>3</v>
      </c>
      <c r="G82" s="44"/>
      <c r="H82" s="77">
        <f t="shared" ca="1" si="22"/>
        <v>0</v>
      </c>
      <c r="I82" s="49">
        <v>3</v>
      </c>
      <c r="J82" s="49">
        <v>3</v>
      </c>
      <c r="K82" s="49">
        <v>3</v>
      </c>
      <c r="L82" s="49">
        <v>3</v>
      </c>
      <c r="M82" s="49">
        <v>11</v>
      </c>
      <c r="N82" s="49">
        <v>3</v>
      </c>
      <c r="O82" s="49">
        <v>3</v>
      </c>
      <c r="P82" s="49">
        <v>3</v>
      </c>
      <c r="Q82" s="49">
        <v>2</v>
      </c>
      <c r="R82" s="49">
        <v>4</v>
      </c>
      <c r="S82" s="49">
        <v>3</v>
      </c>
      <c r="T82" s="49">
        <v>4</v>
      </c>
      <c r="U82" s="49">
        <v>0</v>
      </c>
      <c r="V82" s="72">
        <f t="shared" si="23"/>
        <v>0</v>
      </c>
    </row>
    <row r="83" spans="1:22" s="7" customFormat="1" ht="56.25" x14ac:dyDescent="0.2">
      <c r="A83" s="73">
        <f t="shared" ca="1" si="20"/>
        <v>32104</v>
      </c>
      <c r="B83" s="62" t="s">
        <v>62</v>
      </c>
      <c r="C83" s="78"/>
      <c r="D83" s="78"/>
      <c r="E83" s="79" t="s">
        <v>7</v>
      </c>
      <c r="F83" s="43">
        <f t="shared" ca="1" si="21"/>
        <v>1</v>
      </c>
      <c r="G83" s="80"/>
      <c r="H83" s="80">
        <f t="shared" ca="1" si="22"/>
        <v>0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9">
        <v>0</v>
      </c>
      <c r="V83" s="72">
        <f t="shared" si="23"/>
        <v>0</v>
      </c>
    </row>
    <row r="84" spans="1:22" s="2" customFormat="1" ht="67.5" x14ac:dyDescent="0.2">
      <c r="A84" s="65">
        <f t="shared" ca="1" si="20"/>
        <v>32105</v>
      </c>
      <c r="B84" s="62" t="s">
        <v>143</v>
      </c>
      <c r="C84" s="84"/>
      <c r="D84" s="84"/>
      <c r="E84" s="75" t="s">
        <v>7</v>
      </c>
      <c r="F84" s="43">
        <v>12</v>
      </c>
      <c r="G84" s="44"/>
      <c r="H84" s="76">
        <f>F84*G84</f>
        <v>0</v>
      </c>
      <c r="I84" s="49">
        <v>13</v>
      </c>
      <c r="J84" s="45">
        <v>13</v>
      </c>
      <c r="K84" s="45">
        <v>12</v>
      </c>
      <c r="L84" s="45">
        <v>12</v>
      </c>
      <c r="M84" s="45">
        <v>36</v>
      </c>
      <c r="N84" s="45">
        <v>13</v>
      </c>
      <c r="O84" s="45">
        <v>12</v>
      </c>
      <c r="P84" s="45">
        <v>15</v>
      </c>
      <c r="Q84" s="45">
        <v>9</v>
      </c>
      <c r="R84" s="45">
        <v>13</v>
      </c>
      <c r="S84" s="45">
        <v>13</v>
      </c>
      <c r="T84" s="45">
        <v>10</v>
      </c>
      <c r="U84" s="45">
        <v>0</v>
      </c>
      <c r="V84" s="72">
        <f t="shared" si="23"/>
        <v>0</v>
      </c>
    </row>
    <row r="85" spans="1:22" s="2" customFormat="1" ht="67.5" x14ac:dyDescent="0.2">
      <c r="A85" s="65">
        <f t="shared" ca="1" si="20"/>
        <v>32106</v>
      </c>
      <c r="B85" s="62" t="s">
        <v>144</v>
      </c>
      <c r="C85" s="84"/>
      <c r="D85" s="84"/>
      <c r="E85" s="75" t="s">
        <v>7</v>
      </c>
      <c r="F85" s="43">
        <v>1</v>
      </c>
      <c r="G85" s="44"/>
      <c r="H85" s="76">
        <f>F85*G85</f>
        <v>0</v>
      </c>
      <c r="I85" s="49">
        <v>0</v>
      </c>
      <c r="J85" s="45">
        <v>2</v>
      </c>
      <c r="K85" s="45">
        <v>2</v>
      </c>
      <c r="L85" s="45">
        <v>1</v>
      </c>
      <c r="M85" s="45">
        <v>0</v>
      </c>
      <c r="N85" s="45">
        <v>13</v>
      </c>
      <c r="O85" s="45">
        <v>1</v>
      </c>
      <c r="P85" s="45">
        <v>1</v>
      </c>
      <c r="Q85" s="45">
        <v>0</v>
      </c>
      <c r="R85" s="45">
        <v>2</v>
      </c>
      <c r="S85" s="45">
        <v>0</v>
      </c>
      <c r="T85" s="45">
        <v>10</v>
      </c>
      <c r="U85" s="45">
        <v>0</v>
      </c>
      <c r="V85" s="72">
        <f t="shared" si="23"/>
        <v>0</v>
      </c>
    </row>
    <row r="86" spans="1:22" s="2" customFormat="1" ht="112.5" x14ac:dyDescent="0.2">
      <c r="A86" s="65">
        <f t="shared" ca="1" si="20"/>
        <v>32107</v>
      </c>
      <c r="B86" s="32" t="s">
        <v>130</v>
      </c>
      <c r="C86" s="84"/>
      <c r="D86" s="84"/>
      <c r="E86" s="75" t="s">
        <v>7</v>
      </c>
      <c r="F86" s="43">
        <f t="shared" ca="1" si="21"/>
        <v>13</v>
      </c>
      <c r="G86" s="44"/>
      <c r="H86" s="76">
        <f ca="1">F86*G86</f>
        <v>0</v>
      </c>
      <c r="I86" s="49">
        <v>15</v>
      </c>
      <c r="J86" s="49">
        <v>13</v>
      </c>
      <c r="K86" s="49">
        <v>13</v>
      </c>
      <c r="L86" s="49">
        <v>15</v>
      </c>
      <c r="M86" s="49">
        <v>50</v>
      </c>
      <c r="N86" s="49">
        <v>15</v>
      </c>
      <c r="O86" s="49">
        <v>11</v>
      </c>
      <c r="P86" s="49">
        <v>15</v>
      </c>
      <c r="Q86" s="49">
        <v>9</v>
      </c>
      <c r="R86" s="49">
        <v>17</v>
      </c>
      <c r="S86" s="49">
        <v>15</v>
      </c>
      <c r="T86" s="49">
        <v>20</v>
      </c>
      <c r="U86" s="49">
        <v>0</v>
      </c>
      <c r="V86" s="72">
        <f t="shared" si="23"/>
        <v>0</v>
      </c>
    </row>
    <row r="87" spans="1:22" s="7" customFormat="1" ht="135" x14ac:dyDescent="0.2">
      <c r="A87" s="65">
        <f t="shared" ca="1" si="20"/>
        <v>32108</v>
      </c>
      <c r="B87" s="32" t="s">
        <v>115</v>
      </c>
      <c r="C87" s="84"/>
      <c r="D87" s="84"/>
      <c r="E87" s="75" t="s">
        <v>7</v>
      </c>
      <c r="F87" s="43">
        <f t="shared" ca="1" si="21"/>
        <v>1</v>
      </c>
      <c r="G87" s="44"/>
      <c r="H87" s="77">
        <f ca="1">G87*F87</f>
        <v>0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1</v>
      </c>
      <c r="O87" s="49">
        <v>1</v>
      </c>
      <c r="P87" s="49">
        <v>1</v>
      </c>
      <c r="Q87" s="49">
        <v>1</v>
      </c>
      <c r="R87" s="49">
        <v>1</v>
      </c>
      <c r="S87" s="49">
        <v>1</v>
      </c>
      <c r="T87" s="49">
        <v>1</v>
      </c>
      <c r="U87" s="49">
        <v>0</v>
      </c>
      <c r="V87" s="72">
        <f t="shared" si="23"/>
        <v>0</v>
      </c>
    </row>
    <row r="88" spans="1:22" s="2" customFormat="1" ht="67.5" x14ac:dyDescent="0.2">
      <c r="A88" s="65">
        <f t="shared" ca="1" si="20"/>
        <v>32109</v>
      </c>
      <c r="B88" s="32" t="s">
        <v>116</v>
      </c>
      <c r="C88" s="84"/>
      <c r="D88" s="84"/>
      <c r="E88" s="75" t="s">
        <v>7</v>
      </c>
      <c r="F88" s="43">
        <f t="shared" ca="1" si="21"/>
        <v>1</v>
      </c>
      <c r="G88" s="44"/>
      <c r="H88" s="76">
        <f t="shared" ref="H88:H103" ca="1" si="24">F88*G88</f>
        <v>0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1</v>
      </c>
      <c r="P88" s="49">
        <v>1</v>
      </c>
      <c r="Q88" s="49">
        <v>1</v>
      </c>
      <c r="R88" s="49">
        <v>1</v>
      </c>
      <c r="S88" s="49">
        <v>1</v>
      </c>
      <c r="T88" s="49">
        <v>0</v>
      </c>
      <c r="U88" s="49">
        <v>1</v>
      </c>
      <c r="V88" s="72">
        <f t="shared" si="23"/>
        <v>0</v>
      </c>
    </row>
    <row r="89" spans="1:22" s="2" customFormat="1" ht="90" x14ac:dyDescent="0.2">
      <c r="A89" s="65">
        <f t="shared" ca="1" si="20"/>
        <v>32110</v>
      </c>
      <c r="B89" s="32" t="s">
        <v>117</v>
      </c>
      <c r="C89" s="84"/>
      <c r="D89" s="84"/>
      <c r="E89" s="75" t="s">
        <v>7</v>
      </c>
      <c r="F89" s="43">
        <f t="shared" ca="1" si="21"/>
        <v>1</v>
      </c>
      <c r="G89" s="44"/>
      <c r="H89" s="76">
        <f t="shared" ca="1" si="24"/>
        <v>0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49">
        <v>1</v>
      </c>
      <c r="Q89" s="49">
        <v>1</v>
      </c>
      <c r="R89" s="49">
        <v>1</v>
      </c>
      <c r="S89" s="49">
        <v>1</v>
      </c>
      <c r="T89" s="49">
        <v>0</v>
      </c>
      <c r="U89" s="49">
        <v>1</v>
      </c>
      <c r="V89" s="72">
        <f t="shared" si="23"/>
        <v>0</v>
      </c>
    </row>
    <row r="90" spans="1:22" s="2" customFormat="1" ht="101.25" x14ac:dyDescent="0.2">
      <c r="A90" s="65">
        <f t="shared" ca="1" si="20"/>
        <v>32111</v>
      </c>
      <c r="B90" s="32" t="s">
        <v>119</v>
      </c>
      <c r="C90" s="85"/>
      <c r="D90" s="85"/>
      <c r="E90" s="41" t="s">
        <v>7</v>
      </c>
      <c r="F90" s="43">
        <f t="shared" ca="1" si="21"/>
        <v>1</v>
      </c>
      <c r="G90" s="44"/>
      <c r="H90" s="44">
        <f t="shared" ca="1" si="24"/>
        <v>0</v>
      </c>
      <c r="I90" s="49">
        <v>1</v>
      </c>
      <c r="J90" s="49">
        <v>1</v>
      </c>
      <c r="K90" s="49">
        <v>1</v>
      </c>
      <c r="L90" s="49">
        <v>1</v>
      </c>
      <c r="M90" s="49">
        <v>2</v>
      </c>
      <c r="N90" s="49">
        <v>1</v>
      </c>
      <c r="O90" s="49">
        <v>1</v>
      </c>
      <c r="P90" s="49">
        <v>1</v>
      </c>
      <c r="Q90" s="49">
        <v>1</v>
      </c>
      <c r="R90" s="49">
        <v>1</v>
      </c>
      <c r="S90" s="49">
        <v>1</v>
      </c>
      <c r="T90" s="49">
        <v>0</v>
      </c>
      <c r="U90" s="49">
        <v>0</v>
      </c>
      <c r="V90" s="72">
        <f t="shared" si="23"/>
        <v>0</v>
      </c>
    </row>
    <row r="91" spans="1:22" s="2" customFormat="1" ht="78.75" x14ac:dyDescent="0.2">
      <c r="A91" s="65">
        <f t="shared" ca="1" si="20"/>
        <v>32112</v>
      </c>
      <c r="B91" s="32" t="s">
        <v>120</v>
      </c>
      <c r="C91" s="84"/>
      <c r="D91" s="84"/>
      <c r="E91" s="75" t="s">
        <v>7</v>
      </c>
      <c r="F91" s="43">
        <f t="shared" ca="1" si="21"/>
        <v>1</v>
      </c>
      <c r="G91" s="44"/>
      <c r="H91" s="76">
        <f t="shared" ca="1" si="24"/>
        <v>0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N91" s="49">
        <v>1</v>
      </c>
      <c r="O91" s="49">
        <v>1</v>
      </c>
      <c r="P91" s="49">
        <v>1</v>
      </c>
      <c r="Q91" s="49">
        <v>1</v>
      </c>
      <c r="R91" s="49">
        <v>1</v>
      </c>
      <c r="S91" s="49">
        <v>1</v>
      </c>
      <c r="T91" s="49">
        <v>0</v>
      </c>
      <c r="U91" s="45">
        <v>0</v>
      </c>
      <c r="V91" s="72">
        <f t="shared" si="23"/>
        <v>0</v>
      </c>
    </row>
    <row r="92" spans="1:22" s="2" customFormat="1" ht="56.25" x14ac:dyDescent="0.2">
      <c r="A92" s="65">
        <f t="shared" ca="1" si="20"/>
        <v>32113</v>
      </c>
      <c r="B92" s="32" t="s">
        <v>121</v>
      </c>
      <c r="C92" s="84"/>
      <c r="D92" s="84"/>
      <c r="E92" s="75" t="s">
        <v>7</v>
      </c>
      <c r="F92" s="43">
        <f t="shared" ca="1" si="21"/>
        <v>1</v>
      </c>
      <c r="G92" s="44"/>
      <c r="H92" s="76">
        <f t="shared" ca="1" si="24"/>
        <v>0</v>
      </c>
      <c r="I92" s="49">
        <v>1</v>
      </c>
      <c r="J92" s="49">
        <v>1</v>
      </c>
      <c r="K92" s="49">
        <v>1</v>
      </c>
      <c r="L92" s="49">
        <v>1</v>
      </c>
      <c r="M92" s="49">
        <v>1</v>
      </c>
      <c r="N92" s="49">
        <v>1</v>
      </c>
      <c r="O92" s="49">
        <v>1</v>
      </c>
      <c r="P92" s="49">
        <v>1</v>
      </c>
      <c r="Q92" s="49">
        <v>1</v>
      </c>
      <c r="R92" s="49">
        <v>1</v>
      </c>
      <c r="S92" s="49">
        <v>1</v>
      </c>
      <c r="T92" s="49">
        <v>0</v>
      </c>
      <c r="U92" s="45">
        <v>0</v>
      </c>
      <c r="V92" s="72">
        <f t="shared" si="23"/>
        <v>0</v>
      </c>
    </row>
    <row r="93" spans="1:22" s="11" customFormat="1" ht="90" x14ac:dyDescent="0.2">
      <c r="A93" s="65">
        <f t="shared" ca="1" si="20"/>
        <v>32114</v>
      </c>
      <c r="B93" s="32" t="s">
        <v>142</v>
      </c>
      <c r="C93" s="84"/>
      <c r="D93" s="84"/>
      <c r="E93" s="82" t="s">
        <v>9</v>
      </c>
      <c r="F93" s="43">
        <f t="shared" ca="1" si="21"/>
        <v>800</v>
      </c>
      <c r="G93" s="44"/>
      <c r="H93" s="83">
        <f t="shared" ca="1" si="24"/>
        <v>0</v>
      </c>
      <c r="I93" s="49">
        <v>400</v>
      </c>
      <c r="J93" s="45">
        <v>800</v>
      </c>
      <c r="K93" s="45">
        <v>800</v>
      </c>
      <c r="L93" s="45">
        <v>400</v>
      </c>
      <c r="M93" s="45">
        <v>800</v>
      </c>
      <c r="N93" s="45">
        <v>250</v>
      </c>
      <c r="O93" s="45">
        <v>400</v>
      </c>
      <c r="P93" s="45">
        <v>800</v>
      </c>
      <c r="Q93" s="45">
        <v>0</v>
      </c>
      <c r="R93" s="45">
        <v>400</v>
      </c>
      <c r="S93" s="45">
        <v>400</v>
      </c>
      <c r="T93" s="45">
        <v>0</v>
      </c>
      <c r="U93" s="45">
        <v>0</v>
      </c>
      <c r="V93" s="72">
        <f t="shared" si="23"/>
        <v>0</v>
      </c>
    </row>
    <row r="94" spans="1:22" s="11" customFormat="1" ht="112.5" x14ac:dyDescent="0.2">
      <c r="A94" s="65">
        <f t="shared" ca="1" si="20"/>
        <v>32115</v>
      </c>
      <c r="B94" s="32" t="s">
        <v>105</v>
      </c>
      <c r="C94" s="84"/>
      <c r="D94" s="84"/>
      <c r="E94" s="82" t="s">
        <v>7</v>
      </c>
      <c r="F94" s="43">
        <f t="shared" ca="1" si="21"/>
        <v>2</v>
      </c>
      <c r="G94" s="44"/>
      <c r="H94" s="83">
        <f t="shared" ca="1" si="24"/>
        <v>0</v>
      </c>
      <c r="I94" s="49">
        <v>1</v>
      </c>
      <c r="J94" s="45">
        <v>2</v>
      </c>
      <c r="K94" s="45">
        <v>2</v>
      </c>
      <c r="L94" s="45">
        <v>1</v>
      </c>
      <c r="M94" s="45">
        <v>2</v>
      </c>
      <c r="N94" s="45">
        <v>1</v>
      </c>
      <c r="O94" s="45">
        <v>1</v>
      </c>
      <c r="P94" s="45">
        <v>2</v>
      </c>
      <c r="Q94" s="45">
        <v>0</v>
      </c>
      <c r="R94" s="45">
        <v>1</v>
      </c>
      <c r="S94" s="45">
        <v>1</v>
      </c>
      <c r="T94" s="45">
        <v>0</v>
      </c>
      <c r="U94" s="45">
        <v>0</v>
      </c>
      <c r="V94" s="72">
        <f t="shared" si="23"/>
        <v>0</v>
      </c>
    </row>
    <row r="95" spans="1:22" s="11" customFormat="1" ht="90" x14ac:dyDescent="0.2">
      <c r="A95" s="69">
        <f t="shared" ca="1" si="20"/>
        <v>32116</v>
      </c>
      <c r="B95" s="32" t="s">
        <v>122</v>
      </c>
      <c r="C95" s="84"/>
      <c r="D95" s="84"/>
      <c r="E95" s="82" t="s">
        <v>7</v>
      </c>
      <c r="F95" s="43">
        <f t="shared" ca="1" si="21"/>
        <v>1</v>
      </c>
      <c r="G95" s="44"/>
      <c r="H95" s="77">
        <f t="shared" ca="1" si="24"/>
        <v>0</v>
      </c>
      <c r="I95" s="49">
        <v>1</v>
      </c>
      <c r="J95" s="45">
        <v>1</v>
      </c>
      <c r="K95" s="45">
        <v>1</v>
      </c>
      <c r="L95" s="45">
        <v>1</v>
      </c>
      <c r="M95" s="45">
        <v>1</v>
      </c>
      <c r="N95" s="45">
        <v>1</v>
      </c>
      <c r="O95" s="45">
        <v>1</v>
      </c>
      <c r="P95" s="45">
        <v>1</v>
      </c>
      <c r="Q95" s="45">
        <v>0</v>
      </c>
      <c r="R95" s="45">
        <v>1</v>
      </c>
      <c r="S95" s="45">
        <v>1</v>
      </c>
      <c r="T95" s="45">
        <v>0</v>
      </c>
      <c r="U95" s="45">
        <v>0</v>
      </c>
      <c r="V95" s="72">
        <f t="shared" si="23"/>
        <v>0</v>
      </c>
    </row>
    <row r="96" spans="1:22" s="11" customFormat="1" ht="90" x14ac:dyDescent="0.2">
      <c r="A96" s="65">
        <f t="shared" ca="1" si="20"/>
        <v>32117</v>
      </c>
      <c r="B96" s="32" t="s">
        <v>106</v>
      </c>
      <c r="C96" s="84"/>
      <c r="D96" s="84"/>
      <c r="E96" s="82" t="s">
        <v>7</v>
      </c>
      <c r="F96" s="43">
        <f t="shared" ca="1" si="21"/>
        <v>1</v>
      </c>
      <c r="G96" s="44"/>
      <c r="H96" s="83">
        <f t="shared" ca="1" si="24"/>
        <v>0</v>
      </c>
      <c r="I96" s="49">
        <v>1</v>
      </c>
      <c r="J96" s="45">
        <v>1</v>
      </c>
      <c r="K96" s="45">
        <v>1</v>
      </c>
      <c r="L96" s="45">
        <v>1</v>
      </c>
      <c r="M96" s="45">
        <v>1</v>
      </c>
      <c r="N96" s="45">
        <v>1</v>
      </c>
      <c r="O96" s="45">
        <v>1</v>
      </c>
      <c r="P96" s="45">
        <v>1</v>
      </c>
      <c r="Q96" s="45">
        <v>0</v>
      </c>
      <c r="R96" s="45">
        <v>1</v>
      </c>
      <c r="S96" s="45">
        <v>1</v>
      </c>
      <c r="T96" s="45">
        <v>0</v>
      </c>
      <c r="U96" s="45">
        <v>0</v>
      </c>
      <c r="V96" s="72">
        <f t="shared" si="23"/>
        <v>0</v>
      </c>
    </row>
    <row r="97" spans="1:22" s="11" customFormat="1" ht="78.75" x14ac:dyDescent="0.2">
      <c r="A97" s="69">
        <f t="shared" ca="1" si="20"/>
        <v>32118</v>
      </c>
      <c r="B97" s="32" t="s">
        <v>107</v>
      </c>
      <c r="C97" s="84"/>
      <c r="D97" s="84"/>
      <c r="E97" s="75" t="s">
        <v>7</v>
      </c>
      <c r="F97" s="43">
        <f t="shared" ca="1" si="21"/>
        <v>1</v>
      </c>
      <c r="G97" s="44"/>
      <c r="H97" s="77">
        <f t="shared" ca="1" si="24"/>
        <v>0</v>
      </c>
      <c r="I97" s="49">
        <v>0</v>
      </c>
      <c r="J97" s="45">
        <v>1</v>
      </c>
      <c r="K97" s="45">
        <v>1</v>
      </c>
      <c r="L97" s="45">
        <v>0</v>
      </c>
      <c r="M97" s="45">
        <v>1</v>
      </c>
      <c r="N97" s="45">
        <v>0</v>
      </c>
      <c r="O97" s="45">
        <v>0</v>
      </c>
      <c r="P97" s="45">
        <v>1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72">
        <f t="shared" si="23"/>
        <v>0</v>
      </c>
    </row>
    <row r="98" spans="1:22" s="11" customFormat="1" ht="67.5" x14ac:dyDescent="0.2">
      <c r="A98" s="65">
        <f t="shared" ca="1" si="20"/>
        <v>32119</v>
      </c>
      <c r="B98" s="32" t="s">
        <v>108</v>
      </c>
      <c r="C98" s="84"/>
      <c r="D98" s="84"/>
      <c r="E98" s="82" t="s">
        <v>7</v>
      </c>
      <c r="F98" s="43">
        <f t="shared" ca="1" si="21"/>
        <v>2</v>
      </c>
      <c r="G98" s="44"/>
      <c r="H98" s="83">
        <f t="shared" ca="1" si="24"/>
        <v>0</v>
      </c>
      <c r="I98" s="49">
        <v>2</v>
      </c>
      <c r="J98" s="45">
        <v>2</v>
      </c>
      <c r="K98" s="45">
        <v>2</v>
      </c>
      <c r="L98" s="45">
        <v>2</v>
      </c>
      <c r="M98" s="45">
        <v>2</v>
      </c>
      <c r="N98" s="45">
        <v>2</v>
      </c>
      <c r="O98" s="45">
        <v>2</v>
      </c>
      <c r="P98" s="45">
        <v>2</v>
      </c>
      <c r="Q98" s="45">
        <v>0</v>
      </c>
      <c r="R98" s="45">
        <v>2</v>
      </c>
      <c r="S98" s="45">
        <v>2</v>
      </c>
      <c r="T98" s="45">
        <v>0</v>
      </c>
      <c r="U98" s="45">
        <v>0</v>
      </c>
      <c r="V98" s="72">
        <f t="shared" si="23"/>
        <v>0</v>
      </c>
    </row>
    <row r="99" spans="1:22" s="11" customFormat="1" ht="101.25" x14ac:dyDescent="0.2">
      <c r="A99" s="69">
        <f t="shared" ca="1" si="20"/>
        <v>32120</v>
      </c>
      <c r="B99" s="32" t="s">
        <v>98</v>
      </c>
      <c r="C99" s="84"/>
      <c r="D99" s="84"/>
      <c r="E99" s="82" t="s">
        <v>7</v>
      </c>
      <c r="F99" s="43">
        <f t="shared" ca="1" si="21"/>
        <v>2</v>
      </c>
      <c r="G99" s="44"/>
      <c r="H99" s="77">
        <f t="shared" ca="1" si="24"/>
        <v>0</v>
      </c>
      <c r="I99" s="49">
        <v>2</v>
      </c>
      <c r="J99" s="49">
        <v>2</v>
      </c>
      <c r="K99" s="49">
        <v>2</v>
      </c>
      <c r="L99" s="49">
        <v>2</v>
      </c>
      <c r="M99" s="49">
        <v>2</v>
      </c>
      <c r="N99" s="49">
        <v>2</v>
      </c>
      <c r="O99" s="49">
        <v>2</v>
      </c>
      <c r="P99" s="49">
        <v>2</v>
      </c>
      <c r="Q99" s="49">
        <v>0</v>
      </c>
      <c r="R99" s="49">
        <v>2</v>
      </c>
      <c r="S99" s="49">
        <v>2</v>
      </c>
      <c r="T99" s="49">
        <v>0</v>
      </c>
      <c r="U99" s="49">
        <v>0</v>
      </c>
      <c r="V99" s="72">
        <f t="shared" si="23"/>
        <v>0</v>
      </c>
    </row>
    <row r="100" spans="1:22" s="11" customFormat="1" ht="78.75" x14ac:dyDescent="0.2">
      <c r="A100" s="73">
        <f t="shared" ca="1" si="20"/>
        <v>32121</v>
      </c>
      <c r="B100" s="32" t="s">
        <v>109</v>
      </c>
      <c r="C100" s="84"/>
      <c r="D100" s="84"/>
      <c r="E100" s="75" t="s">
        <v>7</v>
      </c>
      <c r="F100" s="43">
        <f t="shared" ca="1" si="21"/>
        <v>1</v>
      </c>
      <c r="G100" s="44"/>
      <c r="H100" s="77">
        <f t="shared" ca="1" si="24"/>
        <v>0</v>
      </c>
      <c r="I100" s="91">
        <v>1</v>
      </c>
      <c r="J100" s="91">
        <v>1</v>
      </c>
      <c r="K100" s="91">
        <v>1</v>
      </c>
      <c r="L100" s="91">
        <v>1</v>
      </c>
      <c r="M100" s="91">
        <v>1</v>
      </c>
      <c r="N100" s="91">
        <v>1</v>
      </c>
      <c r="O100" s="91">
        <v>1</v>
      </c>
      <c r="P100" s="91">
        <v>1</v>
      </c>
      <c r="Q100" s="91">
        <v>0</v>
      </c>
      <c r="R100" s="91">
        <v>1</v>
      </c>
      <c r="S100" s="91">
        <v>1</v>
      </c>
      <c r="T100" s="91">
        <v>0</v>
      </c>
      <c r="U100" s="91">
        <v>0</v>
      </c>
      <c r="V100" s="72">
        <f t="shared" si="23"/>
        <v>0</v>
      </c>
    </row>
    <row r="101" spans="1:22" s="11" customFormat="1" ht="78.75" x14ac:dyDescent="0.2">
      <c r="A101" s="73">
        <f t="shared" ca="1" si="20"/>
        <v>32122</v>
      </c>
      <c r="B101" s="32" t="s">
        <v>110</v>
      </c>
      <c r="C101" s="84"/>
      <c r="D101" s="84"/>
      <c r="E101" s="75" t="s">
        <v>7</v>
      </c>
      <c r="F101" s="43">
        <f t="shared" ca="1" si="21"/>
        <v>1</v>
      </c>
      <c r="G101" s="44"/>
      <c r="H101" s="77">
        <f t="shared" ca="1" si="24"/>
        <v>0</v>
      </c>
      <c r="I101" s="91">
        <v>1</v>
      </c>
      <c r="J101" s="91">
        <v>1</v>
      </c>
      <c r="K101" s="91">
        <v>1</v>
      </c>
      <c r="L101" s="91">
        <v>1</v>
      </c>
      <c r="M101" s="91">
        <v>1</v>
      </c>
      <c r="N101" s="91">
        <v>1</v>
      </c>
      <c r="O101" s="91">
        <v>1</v>
      </c>
      <c r="P101" s="91">
        <v>1</v>
      </c>
      <c r="Q101" s="91">
        <v>0</v>
      </c>
      <c r="R101" s="91">
        <v>1</v>
      </c>
      <c r="S101" s="91">
        <v>1</v>
      </c>
      <c r="T101" s="91">
        <v>0</v>
      </c>
      <c r="U101" s="91">
        <v>0</v>
      </c>
      <c r="V101" s="72">
        <f t="shared" si="23"/>
        <v>0</v>
      </c>
    </row>
    <row r="102" spans="1:22" s="11" customFormat="1" ht="123.75" x14ac:dyDescent="0.2">
      <c r="A102" s="69">
        <f t="shared" ca="1" si="20"/>
        <v>32123</v>
      </c>
      <c r="B102" s="32" t="s">
        <v>157</v>
      </c>
      <c r="C102" s="84"/>
      <c r="D102" s="84"/>
      <c r="E102" s="75" t="s">
        <v>7</v>
      </c>
      <c r="F102" s="43">
        <f t="shared" ca="1" si="21"/>
        <v>1</v>
      </c>
      <c r="G102" s="44"/>
      <c r="H102" s="77">
        <f t="shared" ca="1" si="24"/>
        <v>0</v>
      </c>
      <c r="I102" s="49">
        <v>1</v>
      </c>
      <c r="J102" s="45">
        <v>2</v>
      </c>
      <c r="K102" s="45">
        <v>1</v>
      </c>
      <c r="L102" s="45">
        <v>1</v>
      </c>
      <c r="M102" s="45">
        <v>1</v>
      </c>
      <c r="N102" s="45">
        <v>1</v>
      </c>
      <c r="O102" s="45">
        <v>2</v>
      </c>
      <c r="P102" s="45">
        <v>1</v>
      </c>
      <c r="Q102" s="45">
        <v>0</v>
      </c>
      <c r="R102" s="45">
        <v>2</v>
      </c>
      <c r="S102" s="45">
        <v>1</v>
      </c>
      <c r="T102" s="45"/>
      <c r="U102" s="45">
        <v>0</v>
      </c>
      <c r="V102" s="72">
        <f t="shared" si="23"/>
        <v>0</v>
      </c>
    </row>
    <row r="103" spans="1:22" s="11" customFormat="1" ht="112.5" x14ac:dyDescent="0.2">
      <c r="A103" s="69">
        <f t="shared" ca="1" si="20"/>
        <v>32124</v>
      </c>
      <c r="B103" s="32" t="s">
        <v>162</v>
      </c>
      <c r="C103" s="84"/>
      <c r="D103" s="84"/>
      <c r="E103" s="75" t="s">
        <v>7</v>
      </c>
      <c r="F103" s="43">
        <f t="shared" ca="1" si="21"/>
        <v>1</v>
      </c>
      <c r="G103" s="44"/>
      <c r="H103" s="77">
        <f t="shared" ca="1" si="24"/>
        <v>0</v>
      </c>
      <c r="I103" s="49">
        <v>1</v>
      </c>
      <c r="J103" s="45">
        <v>2</v>
      </c>
      <c r="K103" s="45">
        <v>1</v>
      </c>
      <c r="L103" s="45">
        <v>1</v>
      </c>
      <c r="M103" s="45">
        <v>1</v>
      </c>
      <c r="N103" s="45">
        <v>1</v>
      </c>
      <c r="O103" s="45">
        <v>2</v>
      </c>
      <c r="P103" s="45">
        <v>1</v>
      </c>
      <c r="Q103" s="45">
        <v>0</v>
      </c>
      <c r="R103" s="45">
        <v>2</v>
      </c>
      <c r="S103" s="45">
        <v>1</v>
      </c>
      <c r="T103" s="45"/>
      <c r="U103" s="45">
        <v>0</v>
      </c>
      <c r="V103" s="72">
        <f t="shared" si="23"/>
        <v>0</v>
      </c>
    </row>
    <row r="104" spans="1:22" x14ac:dyDescent="0.2">
      <c r="A104" s="120"/>
      <c r="B104" s="121"/>
      <c r="C104" s="121"/>
      <c r="D104" s="121"/>
      <c r="E104" s="121"/>
      <c r="F104" s="122" t="str">
        <f>"Ukupno "&amp;LOWER(B78)&amp;" - "&amp;LOWER(B79)&amp;":"</f>
        <v>Ukupno sustav protuprovalne i perimetarske zaštite - oprema:</v>
      </c>
      <c r="G104" s="160">
        <f ca="1">SUM(H80:H103)</f>
        <v>0</v>
      </c>
      <c r="H104" s="160"/>
      <c r="I104" s="49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72">
        <f t="shared" ca="1" si="23"/>
        <v>0</v>
      </c>
    </row>
    <row r="105" spans="1:22" s="24" customFormat="1" x14ac:dyDescent="0.2">
      <c r="A105" s="65"/>
      <c r="B105" s="29"/>
      <c r="C105" s="28"/>
      <c r="D105" s="28"/>
      <c r="E105" s="28"/>
      <c r="F105" s="28"/>
      <c r="G105" s="33"/>
      <c r="H105" s="64"/>
      <c r="I105" s="49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72"/>
    </row>
    <row r="106" spans="1:22" s="1" customFormat="1" x14ac:dyDescent="0.2">
      <c r="A106" s="34">
        <f t="shared" ref="A106:A115" ca="1" si="25">IF(VALUE(broj_sheet)&lt;10,
IF(OFFSET(A106,-1,0)=".",broj_sheet*10+(COUNTIF(INDIRECT(ADDRESS(1,COLUMN())&amp;":"&amp;ADDRESS(ROW()-1,COLUMN())),"&lt;99"))+1,
IF(OR(LEN(OFFSET(A106,-1,0))=2,AND(LEN(OFFSET(A106,-1,0))=0,LEN(OFFSET(A106,-3,0))=5)),
IF(LEN(OFFSET(A106,-1,0))=2,(OFFSET(A106,-1,0))*10+1,IF(AND(LEN(OFFSET(A106,-1,0))=0,LEN(OFFSET(A106,-3,0))=5),INT(LEFT(OFFSET(A106,-3,0),3))+1,"greška x")),
IF(LEN(OFFSET(A106,-1,0))=3,(OFFSET(A106,-1,0))*100+1,
IF(LEN(OFFSET(A106,-1,0))=5,(OFFSET(A106,-1,0))+1,"greška1")))),
IF(VALUE(broj_sheet)&gt;=10,
IF(OFFSET(A106,-1,0)= ".",broj_sheet*10+(COUNTIF(INDIRECT(ADDRESS(1,COLUMN())&amp;":"&amp;ADDRESS(ROW()-1,COLUMN())),"&lt;999"))+1,
IF(OR(LEN(OFFSET(A106,-1,0))=3,AND(LEN(OFFSET(A106,-1,0))=0,LEN(OFFSET(A106,-3,0))=6)),
IF(LEN(OFFSET(A106,-1,0))=3,(OFFSET(A106,-1,0))*10+1,IF(AND(LEN(OFFSET(A106,-1,0))=0,LEN(OFFSET(A106,-3,0))=6),INT(LEFT(OFFSET(A106,-3,0),4))+1,"greška y")),
IF(LEN(OFFSET(A106,-1,0))=4,(OFFSET(A106,-1,0))*100+1,
IF(LEN(OFFSET(A106,-1,0))=6,(OFFSET(A106,-1,0))+1,"greška2")))),"greška3"))</f>
        <v>322</v>
      </c>
      <c r="B106" s="53" t="s">
        <v>10</v>
      </c>
      <c r="C106" s="39"/>
      <c r="D106" s="39"/>
      <c r="E106" s="54"/>
      <c r="F106" s="55"/>
      <c r="G106" s="56"/>
      <c r="H106" s="56"/>
      <c r="I106" s="49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72"/>
    </row>
    <row r="107" spans="1:22" s="2" customFormat="1" ht="33.75" x14ac:dyDescent="0.2">
      <c r="A107" s="65">
        <f t="shared" ca="1" si="25"/>
        <v>32201</v>
      </c>
      <c r="B107" s="62" t="s">
        <v>111</v>
      </c>
      <c r="C107" s="46" t="s">
        <v>23</v>
      </c>
      <c r="D107" s="46" t="s">
        <v>23</v>
      </c>
      <c r="E107" s="78" t="s">
        <v>9</v>
      </c>
      <c r="F107" s="43">
        <f t="shared" ref="F107:F115" ca="1" si="26">INDIRECT(ADDRESS(ROW(),COLUMN()+2+broj_sheet))</f>
        <v>50</v>
      </c>
      <c r="G107" s="44"/>
      <c r="H107" s="80">
        <f t="shared" ref="H107:H115" ca="1" si="27">F107*G107</f>
        <v>0</v>
      </c>
      <c r="I107" s="49">
        <v>100</v>
      </c>
      <c r="J107" s="45">
        <v>100</v>
      </c>
      <c r="K107" s="49">
        <v>50</v>
      </c>
      <c r="L107" s="45">
        <v>50</v>
      </c>
      <c r="M107" s="49">
        <v>100</v>
      </c>
      <c r="N107" s="45">
        <v>25</v>
      </c>
      <c r="O107" s="49">
        <v>50</v>
      </c>
      <c r="P107" s="45">
        <v>50</v>
      </c>
      <c r="Q107" s="49">
        <v>50</v>
      </c>
      <c r="R107" s="45">
        <v>50</v>
      </c>
      <c r="S107" s="49">
        <v>50</v>
      </c>
      <c r="T107" s="45">
        <v>0</v>
      </c>
      <c r="U107" s="45">
        <v>0</v>
      </c>
      <c r="V107" s="72">
        <f t="shared" ref="V107:V116" si="28">SUM(I107:U107)*G107</f>
        <v>0</v>
      </c>
    </row>
    <row r="108" spans="1:22" s="2" customFormat="1" ht="33.75" x14ac:dyDescent="0.2">
      <c r="A108" s="65">
        <f t="shared" ca="1" si="25"/>
        <v>32202</v>
      </c>
      <c r="B108" s="62" t="s">
        <v>112</v>
      </c>
      <c r="C108" s="46" t="s">
        <v>23</v>
      </c>
      <c r="D108" s="46" t="s">
        <v>23</v>
      </c>
      <c r="E108" s="78" t="s">
        <v>9</v>
      </c>
      <c r="F108" s="43">
        <f t="shared" ca="1" si="26"/>
        <v>350</v>
      </c>
      <c r="G108" s="44"/>
      <c r="H108" s="80">
        <f t="shared" ca="1" si="27"/>
        <v>0</v>
      </c>
      <c r="I108" s="49">
        <v>250</v>
      </c>
      <c r="J108" s="45">
        <v>320</v>
      </c>
      <c r="K108" s="45">
        <v>350</v>
      </c>
      <c r="L108" s="45">
        <v>350</v>
      </c>
      <c r="M108" s="45">
        <v>1200</v>
      </c>
      <c r="N108" s="45">
        <v>50</v>
      </c>
      <c r="O108" s="45">
        <v>150</v>
      </c>
      <c r="P108" s="45">
        <v>200</v>
      </c>
      <c r="Q108" s="45">
        <v>100</v>
      </c>
      <c r="R108" s="45">
        <v>300</v>
      </c>
      <c r="S108" s="45">
        <v>200</v>
      </c>
      <c r="T108" s="45">
        <v>0</v>
      </c>
      <c r="U108" s="45">
        <v>0</v>
      </c>
      <c r="V108" s="72">
        <f t="shared" si="28"/>
        <v>0</v>
      </c>
    </row>
    <row r="109" spans="1:22" s="2" customFormat="1" ht="33.75" x14ac:dyDescent="0.2">
      <c r="A109" s="65">
        <f t="shared" ca="1" si="25"/>
        <v>32203</v>
      </c>
      <c r="B109" s="62" t="s">
        <v>113</v>
      </c>
      <c r="C109" s="46" t="s">
        <v>23</v>
      </c>
      <c r="D109" s="46" t="s">
        <v>23</v>
      </c>
      <c r="E109" s="78" t="s">
        <v>9</v>
      </c>
      <c r="F109" s="43">
        <f t="shared" ca="1" si="26"/>
        <v>1200</v>
      </c>
      <c r="G109" s="44"/>
      <c r="H109" s="80">
        <f t="shared" ca="1" si="27"/>
        <v>0</v>
      </c>
      <c r="I109" s="49">
        <v>1200</v>
      </c>
      <c r="J109" s="45">
        <v>1200</v>
      </c>
      <c r="K109" s="45">
        <v>1200</v>
      </c>
      <c r="L109" s="45">
        <v>1200</v>
      </c>
      <c r="M109" s="45">
        <v>5000</v>
      </c>
      <c r="N109" s="45">
        <v>1000</v>
      </c>
      <c r="O109" s="45">
        <v>1000</v>
      </c>
      <c r="P109" s="45">
        <v>1000</v>
      </c>
      <c r="Q109" s="45">
        <v>1300</v>
      </c>
      <c r="R109" s="45">
        <v>1200</v>
      </c>
      <c r="S109" s="45">
        <v>1200</v>
      </c>
      <c r="T109" s="45">
        <v>1500</v>
      </c>
      <c r="U109" s="45">
        <v>0</v>
      </c>
      <c r="V109" s="72">
        <f t="shared" si="28"/>
        <v>0</v>
      </c>
    </row>
    <row r="110" spans="1:22" s="8" customFormat="1" ht="33.75" x14ac:dyDescent="0.2">
      <c r="A110" s="65">
        <f t="shared" ca="1" si="25"/>
        <v>32204</v>
      </c>
      <c r="B110" s="63" t="s">
        <v>155</v>
      </c>
      <c r="C110" s="46" t="s">
        <v>23</v>
      </c>
      <c r="D110" s="46" t="s">
        <v>23</v>
      </c>
      <c r="E110" s="78" t="s">
        <v>9</v>
      </c>
      <c r="F110" s="43">
        <f t="shared" ca="1" si="26"/>
        <v>20</v>
      </c>
      <c r="G110" s="44"/>
      <c r="H110" s="80">
        <f t="shared" ca="1" si="27"/>
        <v>0</v>
      </c>
      <c r="I110" s="49">
        <v>20</v>
      </c>
      <c r="J110" s="45">
        <v>20</v>
      </c>
      <c r="K110" s="45">
        <v>20</v>
      </c>
      <c r="L110" s="45">
        <v>20</v>
      </c>
      <c r="M110" s="45">
        <v>30</v>
      </c>
      <c r="N110" s="45">
        <v>20</v>
      </c>
      <c r="O110" s="45">
        <v>20</v>
      </c>
      <c r="P110" s="45">
        <v>20</v>
      </c>
      <c r="Q110" s="45">
        <v>20</v>
      </c>
      <c r="R110" s="45">
        <v>20</v>
      </c>
      <c r="S110" s="45">
        <v>20</v>
      </c>
      <c r="T110" s="45">
        <v>0</v>
      </c>
      <c r="U110" s="45">
        <v>0</v>
      </c>
      <c r="V110" s="72">
        <f t="shared" si="28"/>
        <v>0</v>
      </c>
    </row>
    <row r="111" spans="1:22" s="2" customFormat="1" ht="33.75" x14ac:dyDescent="0.2">
      <c r="A111" s="65">
        <f t="shared" ca="1" si="25"/>
        <v>32205</v>
      </c>
      <c r="B111" s="62" t="s">
        <v>114</v>
      </c>
      <c r="C111" s="46" t="s">
        <v>23</v>
      </c>
      <c r="D111" s="46" t="s">
        <v>23</v>
      </c>
      <c r="E111" s="75" t="s">
        <v>9</v>
      </c>
      <c r="F111" s="43">
        <f t="shared" ca="1" si="26"/>
        <v>100</v>
      </c>
      <c r="G111" s="44"/>
      <c r="H111" s="80">
        <f t="shared" ca="1" si="27"/>
        <v>0</v>
      </c>
      <c r="I111" s="49">
        <v>100</v>
      </c>
      <c r="J111" s="70">
        <v>250</v>
      </c>
      <c r="K111" s="70">
        <v>100</v>
      </c>
      <c r="L111" s="70">
        <v>180</v>
      </c>
      <c r="M111" s="45">
        <v>150</v>
      </c>
      <c r="N111" s="70">
        <v>120</v>
      </c>
      <c r="O111" s="70">
        <v>150</v>
      </c>
      <c r="P111" s="70">
        <v>120</v>
      </c>
      <c r="Q111" s="70">
        <v>0</v>
      </c>
      <c r="R111" s="70">
        <v>200</v>
      </c>
      <c r="S111" s="45">
        <v>50</v>
      </c>
      <c r="T111" s="45">
        <v>0</v>
      </c>
      <c r="U111" s="45">
        <v>0</v>
      </c>
      <c r="V111" s="72">
        <f t="shared" si="28"/>
        <v>0</v>
      </c>
    </row>
    <row r="112" spans="1:22" s="2" customFormat="1" ht="33.75" x14ac:dyDescent="0.2">
      <c r="A112" s="65">
        <f t="shared" ca="1" si="25"/>
        <v>32206</v>
      </c>
      <c r="B112" s="62" t="s">
        <v>169</v>
      </c>
      <c r="C112" s="46" t="s">
        <v>23</v>
      </c>
      <c r="D112" s="46" t="s">
        <v>23</v>
      </c>
      <c r="E112" s="75" t="s">
        <v>9</v>
      </c>
      <c r="F112" s="43">
        <f t="shared" ca="1" si="26"/>
        <v>50</v>
      </c>
      <c r="G112" s="44"/>
      <c r="H112" s="80">
        <f t="shared" ca="1" si="27"/>
        <v>0</v>
      </c>
      <c r="I112" s="49">
        <v>50</v>
      </c>
      <c r="J112" s="45">
        <v>50</v>
      </c>
      <c r="K112" s="45">
        <v>50</v>
      </c>
      <c r="L112" s="45">
        <v>50</v>
      </c>
      <c r="M112" s="45">
        <v>50</v>
      </c>
      <c r="N112" s="45">
        <v>50</v>
      </c>
      <c r="O112" s="45">
        <v>50</v>
      </c>
      <c r="P112" s="45">
        <v>50</v>
      </c>
      <c r="Q112" s="45">
        <v>50</v>
      </c>
      <c r="R112" s="45">
        <v>50</v>
      </c>
      <c r="S112" s="45">
        <v>50</v>
      </c>
      <c r="T112" s="45">
        <v>0</v>
      </c>
      <c r="U112" s="45">
        <v>0</v>
      </c>
      <c r="V112" s="72">
        <f t="shared" si="28"/>
        <v>0</v>
      </c>
    </row>
    <row r="113" spans="1:22" s="8" customFormat="1" ht="45" x14ac:dyDescent="0.2">
      <c r="A113" s="65">
        <f t="shared" ca="1" si="25"/>
        <v>32207</v>
      </c>
      <c r="B113" s="62" t="s">
        <v>71</v>
      </c>
      <c r="C113" s="46" t="s">
        <v>23</v>
      </c>
      <c r="D113" s="46" t="s">
        <v>23</v>
      </c>
      <c r="E113" s="78" t="s">
        <v>9</v>
      </c>
      <c r="F113" s="43">
        <f t="shared" ca="1" si="26"/>
        <v>20</v>
      </c>
      <c r="G113" s="44"/>
      <c r="H113" s="80">
        <f t="shared" ca="1" si="27"/>
        <v>0</v>
      </c>
      <c r="I113" s="49">
        <v>20</v>
      </c>
      <c r="J113" s="49">
        <v>20</v>
      </c>
      <c r="K113" s="49">
        <v>20</v>
      </c>
      <c r="L113" s="49">
        <v>20</v>
      </c>
      <c r="M113" s="49">
        <v>50</v>
      </c>
      <c r="N113" s="49">
        <v>20</v>
      </c>
      <c r="O113" s="49">
        <v>20</v>
      </c>
      <c r="P113" s="49">
        <v>20</v>
      </c>
      <c r="Q113" s="49">
        <v>20</v>
      </c>
      <c r="R113" s="49">
        <v>20</v>
      </c>
      <c r="S113" s="45">
        <v>20</v>
      </c>
      <c r="T113" s="49">
        <v>0</v>
      </c>
      <c r="U113" s="45">
        <v>0</v>
      </c>
      <c r="V113" s="72">
        <f t="shared" si="28"/>
        <v>0</v>
      </c>
    </row>
    <row r="114" spans="1:22" s="11" customFormat="1" ht="33.75" x14ac:dyDescent="0.2">
      <c r="A114" s="65">
        <f t="shared" ca="1" si="25"/>
        <v>32208</v>
      </c>
      <c r="B114" s="62" t="s">
        <v>124</v>
      </c>
      <c r="C114" s="46" t="s">
        <v>23</v>
      </c>
      <c r="D114" s="46" t="s">
        <v>23</v>
      </c>
      <c r="E114" s="78" t="s">
        <v>9</v>
      </c>
      <c r="F114" s="43">
        <f t="shared" ca="1" si="26"/>
        <v>30</v>
      </c>
      <c r="G114" s="44"/>
      <c r="H114" s="80">
        <f t="shared" ca="1" si="27"/>
        <v>0</v>
      </c>
      <c r="I114" s="49">
        <v>30</v>
      </c>
      <c r="J114" s="49">
        <v>30</v>
      </c>
      <c r="K114" s="49">
        <v>30</v>
      </c>
      <c r="L114" s="49">
        <v>30</v>
      </c>
      <c r="M114" s="49">
        <v>60</v>
      </c>
      <c r="N114" s="49">
        <v>30</v>
      </c>
      <c r="O114" s="49">
        <v>30</v>
      </c>
      <c r="P114" s="49">
        <v>30</v>
      </c>
      <c r="Q114" s="49">
        <v>30</v>
      </c>
      <c r="R114" s="49">
        <v>30</v>
      </c>
      <c r="S114" s="45">
        <v>30</v>
      </c>
      <c r="T114" s="49">
        <v>0</v>
      </c>
      <c r="U114" s="45">
        <v>0</v>
      </c>
      <c r="V114" s="72">
        <f t="shared" si="28"/>
        <v>0</v>
      </c>
    </row>
    <row r="115" spans="1:22" s="8" customFormat="1" ht="56.25" x14ac:dyDescent="0.2">
      <c r="A115" s="65">
        <f t="shared" ca="1" si="25"/>
        <v>32209</v>
      </c>
      <c r="B115" s="62" t="s">
        <v>60</v>
      </c>
      <c r="C115" s="46" t="s">
        <v>23</v>
      </c>
      <c r="D115" s="46" t="s">
        <v>23</v>
      </c>
      <c r="E115" s="78" t="s">
        <v>8</v>
      </c>
      <c r="F115" s="43">
        <f t="shared" ca="1" si="26"/>
        <v>1</v>
      </c>
      <c r="G115" s="44"/>
      <c r="H115" s="80">
        <f t="shared" ca="1" si="27"/>
        <v>0</v>
      </c>
      <c r="I115" s="49">
        <v>1</v>
      </c>
      <c r="J115" s="71">
        <v>1</v>
      </c>
      <c r="K115" s="71">
        <v>1</v>
      </c>
      <c r="L115" s="71">
        <v>1</v>
      </c>
      <c r="M115" s="71">
        <v>8</v>
      </c>
      <c r="N115" s="71">
        <v>1</v>
      </c>
      <c r="O115" s="71">
        <v>1</v>
      </c>
      <c r="P115" s="71">
        <v>1</v>
      </c>
      <c r="Q115" s="71">
        <v>1</v>
      </c>
      <c r="R115" s="71">
        <v>1</v>
      </c>
      <c r="S115" s="45">
        <v>1</v>
      </c>
      <c r="T115" s="71">
        <v>0</v>
      </c>
      <c r="U115" s="45">
        <v>0</v>
      </c>
      <c r="V115" s="72">
        <f t="shared" si="28"/>
        <v>0</v>
      </c>
    </row>
    <row r="116" spans="1:22" x14ac:dyDescent="0.2">
      <c r="A116" s="120"/>
      <c r="B116" s="121"/>
      <c r="C116" s="121"/>
      <c r="D116" s="121"/>
      <c r="E116" s="121"/>
      <c r="F116" s="122" t="str">
        <f>"Ukupno "&amp;LOWER(B78)&amp;" - "&amp;LOWER(B106)&amp;":"</f>
        <v>Ukupno sustav protuprovalne i perimetarske zaštite - instalacije:</v>
      </c>
      <c r="G116" s="160">
        <f ca="1">SUM(H107:H115)</f>
        <v>0</v>
      </c>
      <c r="H116" s="160"/>
      <c r="I116" s="49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72">
        <f t="shared" ca="1" si="28"/>
        <v>0</v>
      </c>
    </row>
    <row r="117" spans="1:22" s="24" customFormat="1" x14ac:dyDescent="0.2">
      <c r="A117" s="65"/>
      <c r="B117" s="29"/>
      <c r="C117" s="28"/>
      <c r="D117" s="28"/>
      <c r="E117" s="28"/>
      <c r="F117" s="28"/>
      <c r="G117" s="33"/>
      <c r="H117" s="64"/>
      <c r="I117" s="49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72"/>
    </row>
    <row r="118" spans="1:22" s="1" customFormat="1" x14ac:dyDescent="0.2">
      <c r="A118" s="34">
        <f t="shared" ref="A118:A123" ca="1" si="29">IF(VALUE(broj_sheet)&lt;10,
IF(OFFSET(A118,-1,0)=".",broj_sheet*10+(COUNTIF(INDIRECT(ADDRESS(1,COLUMN())&amp;":"&amp;ADDRESS(ROW()-1,COLUMN())),"&lt;99"))+1,
IF(OR(LEN(OFFSET(A118,-1,0))=2,AND(LEN(OFFSET(A118,-1,0))=0,LEN(OFFSET(A118,-3,0))=5)),
IF(LEN(OFFSET(A118,-1,0))=2,(OFFSET(A118,-1,0))*10+1,IF(AND(LEN(OFFSET(A118,-1,0))=0,LEN(OFFSET(A118,-3,0))=5),INT(LEFT(OFFSET(A118,-3,0),3))+1,"greška x")),
IF(LEN(OFFSET(A118,-1,0))=3,(OFFSET(A118,-1,0))*100+1,
IF(LEN(OFFSET(A118,-1,0))=5,(OFFSET(A118,-1,0))+1,"greška1")))),
IF(VALUE(broj_sheet)&gt;=10,
IF(OFFSET(A118,-1,0)= ".",broj_sheet*10+(COUNTIF(INDIRECT(ADDRESS(1,COLUMN())&amp;":"&amp;ADDRESS(ROW()-1,COLUMN())),"&lt;999"))+1,
IF(OR(LEN(OFFSET(A118,-1,0))=3,AND(LEN(OFFSET(A118,-1,0))=0,LEN(OFFSET(A118,-3,0))=6)),
IF(LEN(OFFSET(A118,-1,0))=3,(OFFSET(A118,-1,0))*10+1,IF(AND(LEN(OFFSET(A118,-1,0))=0,LEN(OFFSET(A118,-3,0))=6),INT(LEFT(OFFSET(A118,-3,0),4))+1,"greška y")),
IF(LEN(OFFSET(A118,-1,0))=4,(OFFSET(A118,-1,0))*100+1,
IF(LEN(OFFSET(A118,-1,0))=6,(OFFSET(A118,-1,0))+1,"greška2")))),"greška3"))</f>
        <v>323</v>
      </c>
      <c r="B118" s="53" t="s">
        <v>15</v>
      </c>
      <c r="C118" s="39"/>
      <c r="D118" s="39"/>
      <c r="E118" s="54"/>
      <c r="F118" s="55"/>
      <c r="G118" s="56"/>
      <c r="H118" s="56"/>
      <c r="I118" s="49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72"/>
    </row>
    <row r="119" spans="1:22" s="10" customFormat="1" ht="45" x14ac:dyDescent="0.2">
      <c r="A119" s="73">
        <f t="shared" ca="1" si="29"/>
        <v>32301</v>
      </c>
      <c r="B119" s="52" t="s">
        <v>56</v>
      </c>
      <c r="C119" s="46" t="s">
        <v>23</v>
      </c>
      <c r="D119" s="46" t="s">
        <v>23</v>
      </c>
      <c r="E119" s="75" t="s">
        <v>8</v>
      </c>
      <c r="F119" s="43">
        <f t="shared" ref="F119:F123" ca="1" si="30">INDIRECT(ADDRESS(ROW(),COLUMN()+2+broj_sheet))</f>
        <v>1</v>
      </c>
      <c r="G119" s="44"/>
      <c r="H119" s="83">
        <f t="shared" ref="H119:H123" ca="1" si="31">G119*F119</f>
        <v>0</v>
      </c>
      <c r="I119" s="49">
        <v>1</v>
      </c>
      <c r="J119" s="49">
        <v>1</v>
      </c>
      <c r="K119" s="49">
        <v>1</v>
      </c>
      <c r="L119" s="49">
        <v>1</v>
      </c>
      <c r="M119" s="49">
        <v>1</v>
      </c>
      <c r="N119" s="49">
        <v>1</v>
      </c>
      <c r="O119" s="49">
        <v>1</v>
      </c>
      <c r="P119" s="49">
        <v>1</v>
      </c>
      <c r="Q119" s="49">
        <v>1</v>
      </c>
      <c r="R119" s="49">
        <v>1</v>
      </c>
      <c r="S119" s="49">
        <v>1</v>
      </c>
      <c r="T119" s="49">
        <v>1</v>
      </c>
      <c r="U119" s="49">
        <v>0</v>
      </c>
      <c r="V119" s="72">
        <f t="shared" ref="V119:V124" si="32">SUM(I119:U119)*G119</f>
        <v>0</v>
      </c>
    </row>
    <row r="120" spans="1:22" s="2" customFormat="1" ht="33.75" x14ac:dyDescent="0.2">
      <c r="A120" s="73">
        <f t="shared" ca="1" si="29"/>
        <v>32302</v>
      </c>
      <c r="B120" s="52" t="s">
        <v>123</v>
      </c>
      <c r="C120" s="46" t="s">
        <v>23</v>
      </c>
      <c r="D120" s="46" t="s">
        <v>23</v>
      </c>
      <c r="E120" s="75" t="s">
        <v>8</v>
      </c>
      <c r="F120" s="43">
        <f t="shared" ca="1" si="30"/>
        <v>1</v>
      </c>
      <c r="G120" s="44"/>
      <c r="H120" s="76">
        <f t="shared" ca="1" si="31"/>
        <v>0</v>
      </c>
      <c r="I120" s="49">
        <v>1</v>
      </c>
      <c r="J120" s="49">
        <v>1</v>
      </c>
      <c r="K120" s="49">
        <v>1</v>
      </c>
      <c r="L120" s="49">
        <v>1</v>
      </c>
      <c r="M120" s="49">
        <v>1</v>
      </c>
      <c r="N120" s="49">
        <v>1</v>
      </c>
      <c r="O120" s="49">
        <v>1</v>
      </c>
      <c r="P120" s="49">
        <v>1</v>
      </c>
      <c r="Q120" s="49">
        <v>1</v>
      </c>
      <c r="R120" s="49">
        <v>1</v>
      </c>
      <c r="S120" s="49">
        <v>1</v>
      </c>
      <c r="T120" s="49">
        <v>0</v>
      </c>
      <c r="U120" s="49">
        <v>0</v>
      </c>
      <c r="V120" s="72">
        <f t="shared" si="32"/>
        <v>0</v>
      </c>
    </row>
    <row r="121" spans="1:22" s="2" customFormat="1" ht="45" x14ac:dyDescent="0.2">
      <c r="A121" s="73">
        <f t="shared" ca="1" si="29"/>
        <v>32303</v>
      </c>
      <c r="B121" s="52" t="s">
        <v>125</v>
      </c>
      <c r="C121" s="46" t="s">
        <v>23</v>
      </c>
      <c r="D121" s="46" t="s">
        <v>23</v>
      </c>
      <c r="E121" s="75" t="s">
        <v>8</v>
      </c>
      <c r="F121" s="43">
        <f t="shared" ca="1" si="30"/>
        <v>1</v>
      </c>
      <c r="G121" s="44"/>
      <c r="H121" s="76">
        <f ca="1">G121*F121</f>
        <v>0</v>
      </c>
      <c r="I121" s="49">
        <v>1</v>
      </c>
      <c r="J121" s="49">
        <v>1</v>
      </c>
      <c r="K121" s="49">
        <v>1</v>
      </c>
      <c r="L121" s="49">
        <v>1</v>
      </c>
      <c r="M121" s="49">
        <v>1</v>
      </c>
      <c r="N121" s="49">
        <v>1</v>
      </c>
      <c r="O121" s="49">
        <v>1</v>
      </c>
      <c r="P121" s="49">
        <v>1</v>
      </c>
      <c r="Q121" s="49">
        <v>1</v>
      </c>
      <c r="R121" s="49">
        <v>1</v>
      </c>
      <c r="S121" s="49">
        <v>1</v>
      </c>
      <c r="T121" s="49">
        <v>0</v>
      </c>
      <c r="U121" s="49">
        <v>0</v>
      </c>
      <c r="V121" s="72">
        <f t="shared" si="32"/>
        <v>0</v>
      </c>
    </row>
    <row r="122" spans="1:22" s="2" customFormat="1" ht="45" x14ac:dyDescent="0.2">
      <c r="A122" s="73">
        <f t="shared" ca="1" si="29"/>
        <v>32304</v>
      </c>
      <c r="B122" s="32" t="s">
        <v>70</v>
      </c>
      <c r="C122" s="46" t="s">
        <v>23</v>
      </c>
      <c r="D122" s="46" t="s">
        <v>23</v>
      </c>
      <c r="E122" s="75" t="s">
        <v>8</v>
      </c>
      <c r="F122" s="43">
        <f t="shared" ca="1" si="30"/>
        <v>1</v>
      </c>
      <c r="G122" s="44"/>
      <c r="H122" s="76">
        <f ca="1">G122*F122</f>
        <v>0</v>
      </c>
      <c r="I122" s="49">
        <v>1</v>
      </c>
      <c r="J122" s="49">
        <v>1</v>
      </c>
      <c r="K122" s="49">
        <v>1</v>
      </c>
      <c r="L122" s="49">
        <v>1</v>
      </c>
      <c r="M122" s="49">
        <v>1</v>
      </c>
      <c r="N122" s="49">
        <v>1</v>
      </c>
      <c r="O122" s="49">
        <v>1</v>
      </c>
      <c r="P122" s="49">
        <v>1</v>
      </c>
      <c r="Q122" s="49">
        <v>1</v>
      </c>
      <c r="R122" s="49">
        <v>1</v>
      </c>
      <c r="S122" s="49">
        <v>1</v>
      </c>
      <c r="T122" s="49">
        <v>0</v>
      </c>
      <c r="U122" s="49">
        <v>0</v>
      </c>
      <c r="V122" s="72">
        <f t="shared" si="32"/>
        <v>0</v>
      </c>
    </row>
    <row r="123" spans="1:22" s="2" customFormat="1" ht="33.75" x14ac:dyDescent="0.2">
      <c r="A123" s="73">
        <f t="shared" ca="1" si="29"/>
        <v>32305</v>
      </c>
      <c r="B123" s="52" t="s">
        <v>69</v>
      </c>
      <c r="C123" s="46" t="s">
        <v>23</v>
      </c>
      <c r="D123" s="46" t="s">
        <v>23</v>
      </c>
      <c r="E123" s="75" t="s">
        <v>8</v>
      </c>
      <c r="F123" s="43">
        <f t="shared" ca="1" si="30"/>
        <v>1</v>
      </c>
      <c r="G123" s="44"/>
      <c r="H123" s="76">
        <f t="shared" ca="1" si="31"/>
        <v>0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0</v>
      </c>
      <c r="U123" s="49">
        <v>0</v>
      </c>
      <c r="V123" s="72">
        <f t="shared" si="32"/>
        <v>0</v>
      </c>
    </row>
    <row r="124" spans="1:22" x14ac:dyDescent="0.2">
      <c r="A124" s="120"/>
      <c r="B124" s="121"/>
      <c r="C124" s="121"/>
      <c r="D124" s="121"/>
      <c r="E124" s="121"/>
      <c r="F124" s="122" t="str">
        <f>"Ukupno "&amp;LOWER(B78)&amp;" - "&amp;LOWER(B118)&amp;":"</f>
        <v>Ukupno sustav protuprovalne i perimetarske zaštite - usluga:</v>
      </c>
      <c r="G124" s="160">
        <f ca="1">SUM(H119:H123)</f>
        <v>0</v>
      </c>
      <c r="H124" s="160"/>
      <c r="I124" s="49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72">
        <f t="shared" ca="1" si="32"/>
        <v>0</v>
      </c>
    </row>
    <row r="125" spans="1:22" s="24" customFormat="1" x14ac:dyDescent="0.2">
      <c r="A125" s="65" t="s">
        <v>36</v>
      </c>
      <c r="B125" s="29"/>
      <c r="C125" s="28"/>
      <c r="D125" s="28"/>
      <c r="E125" s="28"/>
      <c r="F125" s="28"/>
      <c r="G125" s="33"/>
      <c r="H125" s="64"/>
      <c r="I125" s="49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72"/>
    </row>
    <row r="126" spans="1:22" s="1" customFormat="1" x14ac:dyDescent="0.2">
      <c r="A126" s="34">
        <f t="shared" ref="A126:A130" ca="1" si="33">IF(VALUE(broj_sheet)&lt;10,
IF(OFFSET(A126,-1,0)=".",broj_sheet*10+(COUNTIF(INDIRECT(ADDRESS(1,COLUMN())&amp;":"&amp;ADDRESS(ROW()-1,COLUMN())),"&lt;99"))+1,
IF(OR(LEN(OFFSET(A126,-1,0))=2,AND(LEN(OFFSET(A126,-1,0))=0,LEN(OFFSET(A126,-3,0))=5)),
IF(LEN(OFFSET(A126,-1,0))=2,(OFFSET(A126,-1,0))*10+1,IF(AND(LEN(OFFSET(A126,-1,0))=0,LEN(OFFSET(A126,-3,0))=5),INT(LEFT(OFFSET(A126,-3,0),3))+1,"greška x")),
IF(LEN(OFFSET(A126,-1,0))=3,(OFFSET(A126,-1,0))*100+1,
IF(LEN(OFFSET(A126,-1,0))=5,(OFFSET(A126,-1,0))+1,"greška1")))),
IF(VALUE(broj_sheet)&gt;=10,
IF(OFFSET(A126,-1,0)= ".",broj_sheet*10+(COUNTIF(INDIRECT(ADDRESS(1,COLUMN())&amp;":"&amp;ADDRESS(ROW()-1,COLUMN())),"&lt;999"))+1,
IF(OR(LEN(OFFSET(A126,-1,0))=3,AND(LEN(OFFSET(A126,-1,0))=0,LEN(OFFSET(A126,-3,0))=6)),
IF(LEN(OFFSET(A126,-1,0))=3,(OFFSET(A126,-1,0))*10+1,IF(AND(LEN(OFFSET(A126,-1,0))=0,LEN(OFFSET(A126,-3,0))=6),INT(LEFT(OFFSET(A126,-3,0),4))+1,"greška y")),
IF(LEN(OFFSET(A126,-1,0))=4,(OFFSET(A126,-1,0))*100+1,
IF(LEN(OFFSET(A126,-1,0))=6,(OFFSET(A126,-1,0))+1,"greška2")))),"greška3"))</f>
        <v>33</v>
      </c>
      <c r="B126" s="53" t="s">
        <v>16</v>
      </c>
      <c r="C126" s="39"/>
      <c r="D126" s="39"/>
      <c r="E126" s="54"/>
      <c r="F126" s="55"/>
      <c r="G126" s="56"/>
      <c r="H126" s="56"/>
      <c r="I126" s="49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72"/>
    </row>
    <row r="127" spans="1:22" s="3" customFormat="1" x14ac:dyDescent="0.2">
      <c r="A127" s="34">
        <f t="shared" ca="1" si="33"/>
        <v>331</v>
      </c>
      <c r="B127" s="57" t="s">
        <v>17</v>
      </c>
      <c r="C127" s="58"/>
      <c r="D127" s="58"/>
      <c r="E127" s="59"/>
      <c r="F127" s="60"/>
      <c r="G127" s="61"/>
      <c r="H127" s="61"/>
      <c r="I127" s="4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72"/>
    </row>
    <row r="128" spans="1:22" s="3" customFormat="1" ht="180" x14ac:dyDescent="0.2">
      <c r="A128" s="65">
        <f t="shared" ca="1" si="33"/>
        <v>33101</v>
      </c>
      <c r="B128" s="32" t="s">
        <v>151</v>
      </c>
      <c r="C128" s="46" t="s">
        <v>23</v>
      </c>
      <c r="D128" s="46" t="s">
        <v>23</v>
      </c>
      <c r="E128" s="75" t="s">
        <v>8</v>
      </c>
      <c r="F128" s="43">
        <f ca="1">INDIRECT(ADDRESS(ROW(),COLUMN()+2+broj_sheet))</f>
        <v>1</v>
      </c>
      <c r="G128" s="86"/>
      <c r="H128" s="87">
        <f ca="1">F128*G128</f>
        <v>0</v>
      </c>
      <c r="I128" s="49">
        <v>1</v>
      </c>
      <c r="J128" s="49">
        <v>1</v>
      </c>
      <c r="K128" s="49">
        <v>1</v>
      </c>
      <c r="L128" s="49">
        <v>1</v>
      </c>
      <c r="M128" s="49">
        <v>1</v>
      </c>
      <c r="N128" s="49">
        <v>1</v>
      </c>
      <c r="O128" s="49">
        <v>1</v>
      </c>
      <c r="P128" s="49">
        <v>1</v>
      </c>
      <c r="Q128" s="49">
        <v>1</v>
      </c>
      <c r="R128" s="49">
        <v>1</v>
      </c>
      <c r="S128" s="49">
        <v>1</v>
      </c>
      <c r="T128" s="49">
        <v>0</v>
      </c>
      <c r="U128" s="49">
        <v>1</v>
      </c>
      <c r="V128" s="72">
        <f>SUM(I128:U128)*G128</f>
        <v>0</v>
      </c>
    </row>
    <row r="129" spans="1:22" s="12" customFormat="1" ht="180" x14ac:dyDescent="0.2">
      <c r="A129" s="65">
        <f t="shared" ca="1" si="33"/>
        <v>33102</v>
      </c>
      <c r="B129" s="32" t="s">
        <v>87</v>
      </c>
      <c r="C129" s="46" t="s">
        <v>23</v>
      </c>
      <c r="D129" s="46" t="s">
        <v>23</v>
      </c>
      <c r="E129" s="75" t="s">
        <v>8</v>
      </c>
      <c r="F129" s="43">
        <f ca="1">INDIRECT(ADDRESS(ROW(),COLUMN()+2+broj_sheet))</f>
        <v>1</v>
      </c>
      <c r="G129" s="86"/>
      <c r="H129" s="87">
        <f ca="1">F129*G129</f>
        <v>0</v>
      </c>
      <c r="I129" s="49">
        <v>1</v>
      </c>
      <c r="J129" s="49">
        <v>1</v>
      </c>
      <c r="K129" s="49">
        <v>1</v>
      </c>
      <c r="L129" s="49">
        <v>1</v>
      </c>
      <c r="M129" s="49">
        <v>1</v>
      </c>
      <c r="N129" s="49">
        <v>1</v>
      </c>
      <c r="O129" s="49">
        <v>1</v>
      </c>
      <c r="P129" s="49">
        <v>1</v>
      </c>
      <c r="Q129" s="49">
        <v>1</v>
      </c>
      <c r="R129" s="49">
        <v>1</v>
      </c>
      <c r="S129" s="49">
        <v>1</v>
      </c>
      <c r="T129" s="49">
        <v>1</v>
      </c>
      <c r="U129" s="49">
        <v>1</v>
      </c>
      <c r="V129" s="72">
        <f>SUM(I129:U129)*G129</f>
        <v>0</v>
      </c>
    </row>
    <row r="130" spans="1:22" s="12" customFormat="1" ht="33.75" x14ac:dyDescent="0.2">
      <c r="A130" s="65">
        <f t="shared" ca="1" si="33"/>
        <v>33103</v>
      </c>
      <c r="B130" s="52" t="s">
        <v>131</v>
      </c>
      <c r="C130" s="46" t="s">
        <v>23</v>
      </c>
      <c r="D130" s="46" t="s">
        <v>23</v>
      </c>
      <c r="E130" s="75" t="s">
        <v>8</v>
      </c>
      <c r="F130" s="43">
        <f ca="1">INDIRECT(ADDRESS(ROW(),COLUMN()+2+broj_sheet))</f>
        <v>1</v>
      </c>
      <c r="G130" s="86"/>
      <c r="H130" s="87">
        <f ca="1">F130*G130</f>
        <v>0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49">
        <v>1</v>
      </c>
      <c r="Q130" s="49">
        <v>1</v>
      </c>
      <c r="R130" s="49">
        <v>1</v>
      </c>
      <c r="S130" s="49">
        <v>1</v>
      </c>
      <c r="T130" s="49">
        <v>1</v>
      </c>
      <c r="U130" s="49">
        <v>1</v>
      </c>
      <c r="V130" s="72">
        <f>SUM(I130:U130)*G130</f>
        <v>0</v>
      </c>
    </row>
    <row r="131" spans="1:22" x14ac:dyDescent="0.2">
      <c r="A131" s="120"/>
      <c r="B131" s="121"/>
      <c r="C131" s="121"/>
      <c r="D131" s="121"/>
      <c r="E131" s="121"/>
      <c r="F131" s="122" t="str">
        <f>"Ukupno "&amp;LOWER(B126)&amp;" - "&amp;LOWER(B127)&amp;":"</f>
        <v>Ukupno zajedničke usluge - opće usluge:</v>
      </c>
      <c r="G131" s="160">
        <f ca="1">SUM(H128:H130)</f>
        <v>0</v>
      </c>
      <c r="H131" s="160"/>
      <c r="I131" s="49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72">
        <f ca="1">SUM(I131:U131)*G131</f>
        <v>0</v>
      </c>
    </row>
    <row r="132" spans="1:22" s="24" customFormat="1" x14ac:dyDescent="0.2">
      <c r="A132" s="65"/>
      <c r="B132" s="29"/>
      <c r="C132" s="28"/>
      <c r="D132" s="28"/>
      <c r="E132" s="28"/>
      <c r="F132" s="28"/>
      <c r="G132" s="33"/>
      <c r="H132" s="64"/>
      <c r="I132" s="49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72"/>
    </row>
    <row r="133" spans="1:22" s="1" customFormat="1" x14ac:dyDescent="0.2">
      <c r="A133" s="34">
        <f t="shared" ref="A133:A143" ca="1" si="34">IF(VALUE(broj_sheet)&lt;10,
IF(OFFSET(A133,-1,0)=".",broj_sheet*10+(COUNTIF(INDIRECT(ADDRESS(1,COLUMN())&amp;":"&amp;ADDRESS(ROW()-1,COLUMN())),"&lt;99"))+1,
IF(OR(LEN(OFFSET(A133,-1,0))=2,AND(LEN(OFFSET(A133,-1,0))=0,LEN(OFFSET(A133,-3,0))=5)),
IF(LEN(OFFSET(A133,-1,0))=2,(OFFSET(A133,-1,0))*10+1,IF(AND(LEN(OFFSET(A133,-1,0))=0,LEN(OFFSET(A133,-3,0))=5),INT(LEFT(OFFSET(A133,-3,0),3))+1,"greška x")),
IF(LEN(OFFSET(A133,-1,0))=3,(OFFSET(A133,-1,0))*100+1,
IF(LEN(OFFSET(A133,-1,0))=5,(OFFSET(A133,-1,0))+1,"greška1")))),
IF(VALUE(broj_sheet)&gt;=10,
IF(OFFSET(A133,-1,0)= ".",broj_sheet*10+(COUNTIF(INDIRECT(ADDRESS(1,COLUMN())&amp;":"&amp;ADDRESS(ROW()-1,COLUMN())),"&lt;999"))+1,
IF(OR(LEN(OFFSET(A133,-1,0))=3,AND(LEN(OFFSET(A133,-1,0))=0,LEN(OFFSET(A133,-3,0))=6)),
IF(LEN(OFFSET(A133,-1,0))=3,(OFFSET(A133,-1,0))*10+1,IF(AND(LEN(OFFSET(A133,-1,0))=0,LEN(OFFSET(A133,-3,0))=6),INT(LEFT(OFFSET(A133,-3,0),4))+1,"greška y")),
IF(LEN(OFFSET(A133,-1,0))=4,(OFFSET(A133,-1,0))*100+1,
IF(LEN(OFFSET(A133,-1,0))=6,(OFFSET(A133,-1,0))+1,"greška2")))),"greška3"))</f>
        <v>332</v>
      </c>
      <c r="B133" s="53" t="s">
        <v>18</v>
      </c>
      <c r="C133" s="39"/>
      <c r="D133" s="39"/>
      <c r="E133" s="54"/>
      <c r="F133" s="55"/>
      <c r="G133" s="56"/>
      <c r="H133" s="56"/>
      <c r="I133" s="49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72"/>
    </row>
    <row r="134" spans="1:22" s="13" customFormat="1" ht="22.5" x14ac:dyDescent="0.2">
      <c r="A134" s="65">
        <f t="shared" ca="1" si="34"/>
        <v>33201</v>
      </c>
      <c r="B134" s="32" t="s">
        <v>68</v>
      </c>
      <c r="C134" s="46" t="s">
        <v>23</v>
      </c>
      <c r="D134" s="46" t="s">
        <v>23</v>
      </c>
      <c r="E134" s="75" t="s">
        <v>9</v>
      </c>
      <c r="F134" s="43">
        <f t="shared" ref="F134:F143" ca="1" si="35">INDIRECT(ADDRESS(ROW(),COLUMN()+2+broj_sheet))</f>
        <v>110</v>
      </c>
      <c r="G134" s="44"/>
      <c r="H134" s="77">
        <f t="shared" ref="H134:H143" ca="1" si="36">F134*G134</f>
        <v>0</v>
      </c>
      <c r="I134" s="49">
        <v>117</v>
      </c>
      <c r="J134" s="45">
        <v>400</v>
      </c>
      <c r="K134" s="45">
        <v>110</v>
      </c>
      <c r="L134" s="45">
        <v>105</v>
      </c>
      <c r="M134" s="45">
        <v>360</v>
      </c>
      <c r="N134" s="45">
        <v>35</v>
      </c>
      <c r="O134" s="45">
        <v>160</v>
      </c>
      <c r="P134" s="45">
        <v>170</v>
      </c>
      <c r="Q134" s="45">
        <v>165</v>
      </c>
      <c r="R134" s="45">
        <v>100</v>
      </c>
      <c r="S134" s="45">
        <v>40</v>
      </c>
      <c r="T134" s="45">
        <v>0</v>
      </c>
      <c r="U134" s="45">
        <v>0</v>
      </c>
      <c r="V134" s="72">
        <f t="shared" ref="V134:V143" si="37">SUM(I134:U134)*G134</f>
        <v>0</v>
      </c>
    </row>
    <row r="135" spans="1:22" s="13" customFormat="1" ht="180" x14ac:dyDescent="0.2">
      <c r="A135" s="65">
        <f t="shared" ca="1" si="34"/>
        <v>33202</v>
      </c>
      <c r="B135" s="138" t="s">
        <v>86</v>
      </c>
      <c r="C135" s="46" t="s">
        <v>23</v>
      </c>
      <c r="D135" s="46" t="s">
        <v>23</v>
      </c>
      <c r="E135" s="75" t="s">
        <v>9</v>
      </c>
      <c r="F135" s="43">
        <f t="shared" ca="1" si="35"/>
        <v>95</v>
      </c>
      <c r="G135" s="44"/>
      <c r="H135" s="77">
        <f t="shared" ca="1" si="36"/>
        <v>0</v>
      </c>
      <c r="I135" s="49">
        <v>107</v>
      </c>
      <c r="J135" s="49">
        <v>270</v>
      </c>
      <c r="K135" s="49">
        <v>95</v>
      </c>
      <c r="L135" s="49">
        <v>95</v>
      </c>
      <c r="M135" s="49">
        <v>340</v>
      </c>
      <c r="N135" s="49">
        <v>35</v>
      </c>
      <c r="O135" s="49">
        <v>140</v>
      </c>
      <c r="P135" s="49">
        <v>160</v>
      </c>
      <c r="Q135" s="49">
        <v>115</v>
      </c>
      <c r="R135" s="49">
        <v>90</v>
      </c>
      <c r="S135" s="49">
        <v>35</v>
      </c>
      <c r="T135" s="49">
        <v>0</v>
      </c>
      <c r="U135" s="49">
        <v>0</v>
      </c>
      <c r="V135" s="72">
        <f t="shared" si="37"/>
        <v>0</v>
      </c>
    </row>
    <row r="136" spans="1:22" s="13" customFormat="1" ht="202.5" x14ac:dyDescent="0.2">
      <c r="A136" s="65">
        <f t="shared" ca="1" si="34"/>
        <v>33203</v>
      </c>
      <c r="B136" s="138" t="s">
        <v>85</v>
      </c>
      <c r="C136" s="46" t="s">
        <v>23</v>
      </c>
      <c r="D136" s="46" t="s">
        <v>23</v>
      </c>
      <c r="E136" s="75" t="s">
        <v>9</v>
      </c>
      <c r="F136" s="43">
        <f t="shared" ca="1" si="35"/>
        <v>17</v>
      </c>
      <c r="G136" s="44"/>
      <c r="H136" s="77">
        <f t="shared" ca="1" si="36"/>
        <v>0</v>
      </c>
      <c r="I136" s="49">
        <v>10</v>
      </c>
      <c r="J136" s="49">
        <v>16</v>
      </c>
      <c r="K136" s="49">
        <v>17</v>
      </c>
      <c r="L136" s="49">
        <v>10</v>
      </c>
      <c r="M136" s="49">
        <v>23</v>
      </c>
      <c r="N136" s="49">
        <v>2.5</v>
      </c>
      <c r="O136" s="49">
        <v>20</v>
      </c>
      <c r="P136" s="49">
        <v>10</v>
      </c>
      <c r="Q136" s="49">
        <v>50</v>
      </c>
      <c r="R136" s="49">
        <v>10</v>
      </c>
      <c r="S136" s="49">
        <v>5</v>
      </c>
      <c r="T136" s="49">
        <v>0</v>
      </c>
      <c r="U136" s="49">
        <v>0</v>
      </c>
      <c r="V136" s="72">
        <f t="shared" si="37"/>
        <v>0</v>
      </c>
    </row>
    <row r="137" spans="1:22" s="14" customFormat="1" ht="22.5" x14ac:dyDescent="0.2">
      <c r="A137" s="69">
        <f t="shared" ca="1" si="34"/>
        <v>33204</v>
      </c>
      <c r="B137" s="32" t="s">
        <v>64</v>
      </c>
      <c r="C137" s="46" t="s">
        <v>23</v>
      </c>
      <c r="D137" s="46" t="s">
        <v>23</v>
      </c>
      <c r="E137" s="75" t="s">
        <v>9</v>
      </c>
      <c r="F137" s="43">
        <f t="shared" ca="1" si="35"/>
        <v>200</v>
      </c>
      <c r="G137" s="44"/>
      <c r="H137" s="77">
        <f t="shared" ca="1" si="36"/>
        <v>0</v>
      </c>
      <c r="I137" s="49">
        <v>260</v>
      </c>
      <c r="J137" s="49">
        <v>200</v>
      </c>
      <c r="K137" s="45">
        <v>200</v>
      </c>
      <c r="L137" s="45">
        <v>160</v>
      </c>
      <c r="M137" s="45">
        <v>180</v>
      </c>
      <c r="N137" s="45">
        <v>70</v>
      </c>
      <c r="O137" s="45">
        <v>250</v>
      </c>
      <c r="P137" s="45">
        <v>320</v>
      </c>
      <c r="Q137" s="45">
        <v>150</v>
      </c>
      <c r="R137" s="45">
        <v>50</v>
      </c>
      <c r="S137" s="45">
        <v>50</v>
      </c>
      <c r="T137" s="45">
        <v>0</v>
      </c>
      <c r="U137" s="45">
        <v>0</v>
      </c>
      <c r="V137" s="72">
        <f t="shared" si="37"/>
        <v>0</v>
      </c>
    </row>
    <row r="138" spans="1:22" s="14" customFormat="1" ht="22.5" x14ac:dyDescent="0.2">
      <c r="A138" s="69">
        <f t="shared" ca="1" si="34"/>
        <v>33205</v>
      </c>
      <c r="B138" s="32" t="s">
        <v>65</v>
      </c>
      <c r="C138" s="46" t="s">
        <v>23</v>
      </c>
      <c r="D138" s="46" t="s">
        <v>23</v>
      </c>
      <c r="E138" s="75" t="s">
        <v>9</v>
      </c>
      <c r="F138" s="43">
        <f t="shared" ca="1" si="35"/>
        <v>150</v>
      </c>
      <c r="G138" s="44"/>
      <c r="H138" s="77">
        <f t="shared" ca="1" si="36"/>
        <v>0</v>
      </c>
      <c r="I138" s="49">
        <v>0</v>
      </c>
      <c r="J138" s="49">
        <v>30</v>
      </c>
      <c r="K138" s="45">
        <v>150</v>
      </c>
      <c r="L138" s="45">
        <v>30</v>
      </c>
      <c r="M138" s="45">
        <v>0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72">
        <f t="shared" si="37"/>
        <v>0</v>
      </c>
    </row>
    <row r="139" spans="1:22" s="13" customFormat="1" ht="56.25" x14ac:dyDescent="0.2">
      <c r="A139" s="65">
        <f t="shared" ca="1" si="34"/>
        <v>33206</v>
      </c>
      <c r="B139" s="32" t="s">
        <v>147</v>
      </c>
      <c r="C139" s="46" t="s">
        <v>23</v>
      </c>
      <c r="D139" s="46" t="s">
        <v>23</v>
      </c>
      <c r="E139" s="75" t="s">
        <v>7</v>
      </c>
      <c r="F139" s="43">
        <f t="shared" ca="1" si="35"/>
        <v>2</v>
      </c>
      <c r="G139" s="44"/>
      <c r="H139" s="77">
        <f t="shared" ca="1" si="36"/>
        <v>0</v>
      </c>
      <c r="I139" s="49">
        <v>3</v>
      </c>
      <c r="J139" s="45">
        <v>8</v>
      </c>
      <c r="K139" s="45">
        <v>2</v>
      </c>
      <c r="L139" s="45">
        <v>3</v>
      </c>
      <c r="M139" s="45">
        <v>7</v>
      </c>
      <c r="N139" s="45">
        <v>1</v>
      </c>
      <c r="O139" s="45">
        <v>4</v>
      </c>
      <c r="P139" s="45">
        <v>3</v>
      </c>
      <c r="Q139" s="45">
        <v>3</v>
      </c>
      <c r="R139" s="45">
        <v>3</v>
      </c>
      <c r="S139" s="45">
        <v>2</v>
      </c>
      <c r="T139" s="45">
        <v>0</v>
      </c>
      <c r="U139" s="45">
        <v>0</v>
      </c>
      <c r="V139" s="72">
        <f t="shared" si="37"/>
        <v>0</v>
      </c>
    </row>
    <row r="140" spans="1:22" s="16" customFormat="1" ht="123.75" x14ac:dyDescent="0.2">
      <c r="A140" s="65">
        <f t="shared" ca="1" si="34"/>
        <v>33207</v>
      </c>
      <c r="B140" s="32" t="s">
        <v>127</v>
      </c>
      <c r="C140" s="46" t="s">
        <v>23</v>
      </c>
      <c r="D140" s="46" t="s">
        <v>23</v>
      </c>
      <c r="E140" s="75" t="s">
        <v>7</v>
      </c>
      <c r="F140" s="43">
        <f t="shared" ca="1" si="35"/>
        <v>1</v>
      </c>
      <c r="G140" s="44"/>
      <c r="H140" s="77">
        <f t="shared" ca="1" si="36"/>
        <v>0</v>
      </c>
      <c r="I140" s="49">
        <v>1</v>
      </c>
      <c r="J140" s="45">
        <v>1</v>
      </c>
      <c r="K140" s="45">
        <v>1</v>
      </c>
      <c r="L140" s="45">
        <v>1</v>
      </c>
      <c r="M140" s="45">
        <v>1</v>
      </c>
      <c r="N140" s="45">
        <v>1</v>
      </c>
      <c r="O140" s="45">
        <v>1</v>
      </c>
      <c r="P140" s="45">
        <v>1</v>
      </c>
      <c r="Q140" s="45">
        <v>0</v>
      </c>
      <c r="R140" s="45">
        <v>1</v>
      </c>
      <c r="S140" s="45">
        <v>1</v>
      </c>
      <c r="T140" s="45">
        <v>0</v>
      </c>
      <c r="U140" s="45">
        <v>0</v>
      </c>
      <c r="V140" s="72">
        <f t="shared" si="37"/>
        <v>0</v>
      </c>
    </row>
    <row r="141" spans="1:22" s="15" customFormat="1" ht="22.5" x14ac:dyDescent="0.2">
      <c r="A141" s="65">
        <f t="shared" ca="1" si="34"/>
        <v>33208</v>
      </c>
      <c r="B141" s="32" t="s">
        <v>66</v>
      </c>
      <c r="C141" s="46" t="s">
        <v>23</v>
      </c>
      <c r="D141" s="46" t="s">
        <v>23</v>
      </c>
      <c r="E141" s="75" t="s">
        <v>8</v>
      </c>
      <c r="F141" s="43">
        <f t="shared" ca="1" si="35"/>
        <v>1</v>
      </c>
      <c r="G141" s="44"/>
      <c r="H141" s="77">
        <f t="shared" ca="1" si="36"/>
        <v>0</v>
      </c>
      <c r="I141" s="49">
        <v>1</v>
      </c>
      <c r="J141" s="49">
        <v>1</v>
      </c>
      <c r="K141" s="49">
        <v>1</v>
      </c>
      <c r="L141" s="49">
        <v>1</v>
      </c>
      <c r="M141" s="49">
        <v>1</v>
      </c>
      <c r="N141" s="49">
        <v>1</v>
      </c>
      <c r="O141" s="49">
        <v>1</v>
      </c>
      <c r="P141" s="49">
        <v>1</v>
      </c>
      <c r="Q141" s="49">
        <v>1</v>
      </c>
      <c r="R141" s="49">
        <v>1</v>
      </c>
      <c r="S141" s="49">
        <v>1</v>
      </c>
      <c r="T141" s="45">
        <v>0</v>
      </c>
      <c r="U141" s="45">
        <v>0</v>
      </c>
      <c r="V141" s="72">
        <f t="shared" si="37"/>
        <v>0</v>
      </c>
    </row>
    <row r="142" spans="1:22" s="15" customFormat="1" ht="67.5" x14ac:dyDescent="0.2">
      <c r="A142" s="65">
        <f t="shared" ca="1" si="34"/>
        <v>33209</v>
      </c>
      <c r="B142" s="32" t="s">
        <v>150</v>
      </c>
      <c r="C142" s="46" t="s">
        <v>23</v>
      </c>
      <c r="D142" s="46" t="s">
        <v>23</v>
      </c>
      <c r="E142" s="75" t="s">
        <v>8</v>
      </c>
      <c r="F142" s="43">
        <f t="shared" ca="1" si="35"/>
        <v>1</v>
      </c>
      <c r="G142" s="44"/>
      <c r="H142" s="77">
        <f t="shared" ca="1" si="36"/>
        <v>0</v>
      </c>
      <c r="I142" s="49">
        <v>1</v>
      </c>
      <c r="J142" s="49">
        <v>1</v>
      </c>
      <c r="K142" s="49">
        <v>1</v>
      </c>
      <c r="L142" s="49">
        <v>1</v>
      </c>
      <c r="M142" s="49">
        <v>1</v>
      </c>
      <c r="N142" s="49">
        <v>1</v>
      </c>
      <c r="O142" s="49">
        <v>1</v>
      </c>
      <c r="P142" s="49">
        <v>1</v>
      </c>
      <c r="Q142" s="49">
        <v>1</v>
      </c>
      <c r="R142" s="49">
        <v>1</v>
      </c>
      <c r="S142" s="49">
        <v>1</v>
      </c>
      <c r="T142" s="45">
        <v>0</v>
      </c>
      <c r="U142" s="45">
        <v>0</v>
      </c>
      <c r="V142" s="72">
        <f t="shared" si="37"/>
        <v>0</v>
      </c>
    </row>
    <row r="143" spans="1:22" s="15" customFormat="1" ht="22.5" x14ac:dyDescent="0.2">
      <c r="A143" s="65">
        <f t="shared" ca="1" si="34"/>
        <v>33210</v>
      </c>
      <c r="B143" s="32" t="s">
        <v>67</v>
      </c>
      <c r="C143" s="46" t="s">
        <v>23</v>
      </c>
      <c r="D143" s="46" t="s">
        <v>23</v>
      </c>
      <c r="E143" s="75" t="s">
        <v>8</v>
      </c>
      <c r="F143" s="43">
        <f t="shared" ca="1" si="35"/>
        <v>1</v>
      </c>
      <c r="G143" s="44"/>
      <c r="H143" s="77">
        <f t="shared" ca="1" si="36"/>
        <v>0</v>
      </c>
      <c r="I143" s="49">
        <v>1</v>
      </c>
      <c r="J143" s="49">
        <v>1</v>
      </c>
      <c r="K143" s="49">
        <v>1</v>
      </c>
      <c r="L143" s="49">
        <v>1</v>
      </c>
      <c r="M143" s="49">
        <v>1</v>
      </c>
      <c r="N143" s="49">
        <v>1</v>
      </c>
      <c r="O143" s="49">
        <v>1</v>
      </c>
      <c r="P143" s="49">
        <v>1</v>
      </c>
      <c r="Q143" s="49">
        <v>1</v>
      </c>
      <c r="R143" s="49">
        <v>1</v>
      </c>
      <c r="S143" s="49">
        <v>1</v>
      </c>
      <c r="T143" s="45">
        <v>1</v>
      </c>
      <c r="U143" s="45">
        <v>0</v>
      </c>
      <c r="V143" s="72">
        <f t="shared" si="37"/>
        <v>0</v>
      </c>
    </row>
    <row r="144" spans="1:22" x14ac:dyDescent="0.2">
      <c r="A144" s="120"/>
      <c r="B144" s="121"/>
      <c r="C144" s="121"/>
      <c r="D144" s="121"/>
      <c r="E144" s="121"/>
      <c r="F144" s="122" t="str">
        <f>"Ukupno "&amp;LOWER(B126)&amp;" - "&amp;LOWER(B133)&amp;":"</f>
        <v>Ukupno zajedničke usluge - građevinske usluge:</v>
      </c>
      <c r="G144" s="160">
        <f ca="1">SUM(H134:H143)</f>
        <v>0</v>
      </c>
      <c r="H144" s="160"/>
      <c r="I144" s="49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37"/>
    </row>
    <row r="145" spans="1:22" s="24" customFormat="1" x14ac:dyDescent="0.2">
      <c r="A145" s="65"/>
      <c r="B145" s="29"/>
      <c r="C145" s="28"/>
      <c r="D145" s="28"/>
      <c r="E145" s="28"/>
      <c r="F145" s="28"/>
      <c r="G145" s="33"/>
      <c r="H145" s="64"/>
      <c r="I145" s="49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72"/>
    </row>
    <row r="146" spans="1:22" ht="23.25" customHeight="1" x14ac:dyDescent="0.2">
      <c r="A146" s="120"/>
      <c r="B146" s="121"/>
      <c r="C146" s="121"/>
      <c r="D146" s="121"/>
      <c r="E146" s="121"/>
      <c r="F146" s="129" t="s">
        <v>12</v>
      </c>
      <c r="G146" s="158">
        <f ca="1">SUMIF(F3:F144,"*ukupno*",G3:G144)</f>
        <v>0</v>
      </c>
      <c r="H146" s="159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88">
        <f ca="1">SUM(V8:V143)</f>
        <v>0</v>
      </c>
    </row>
    <row r="147" spans="1:22" x14ac:dyDescent="0.2">
      <c r="A147" s="128"/>
      <c r="B147" s="128"/>
      <c r="C147" s="128"/>
      <c r="D147" s="128"/>
      <c r="E147" s="128"/>
      <c r="F147" s="128"/>
      <c r="G147" s="128"/>
      <c r="H147" s="128"/>
      <c r="I147" s="12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2" x14ac:dyDescent="0.2">
      <c r="A148" s="37"/>
      <c r="B148" s="37"/>
      <c r="C148" s="37"/>
      <c r="D148" s="37"/>
      <c r="E148" s="37"/>
      <c r="F148" s="37"/>
      <c r="G148" s="37"/>
      <c r="H148" s="37"/>
    </row>
    <row r="149" spans="1:22" s="37" customFormat="1" x14ac:dyDescent="0.2"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s="37" customFormat="1" x14ac:dyDescent="0.2"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s="37" customFormat="1" x14ac:dyDescent="0.2"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s="37" customFormat="1" x14ac:dyDescent="0.2"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s="37" customFormat="1" x14ac:dyDescent="0.2"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s="37" customFormat="1" x14ac:dyDescent="0.2"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s="37" customFormat="1" x14ac:dyDescent="0.2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s="37" customFormat="1" x14ac:dyDescent="0.2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s="37" customFormat="1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s="37" customFormat="1" x14ac:dyDescent="0.2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s="37" customFormat="1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s="37" customFormat="1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0:22" s="37" customFormat="1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0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0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0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0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0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0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0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0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0:22" s="37" customFormat="1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0:22" s="37" customFormat="1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0:22" s="37" customFormat="1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0:22" s="37" customFormat="1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0:22" s="37" customFormat="1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0:22" s="37" customFormat="1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0:22" s="37" customFormat="1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s="37" customFormat="1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s="37" customFormat="1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s="37" customFormat="1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s="37" customFormat="1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s="37" customFormat="1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s="37" customFormat="1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s="37" customFormat="1" x14ac:dyDescent="0.2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s="37" customFormat="1" x14ac:dyDescent="0.2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s="37" customFormat="1" x14ac:dyDescent="0.2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s="37" customFormat="1" x14ac:dyDescent="0.2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s="37" customFormat="1" x14ac:dyDescent="0.2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s="37" customFormat="1" x14ac:dyDescent="0.2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91" spans="1:22" s="37" customFormat="1" x14ac:dyDescent="0.2">
      <c r="A191" s="130"/>
      <c r="B191" s="131"/>
      <c r="C191" s="132"/>
      <c r="D191" s="132"/>
      <c r="F191" s="134"/>
      <c r="G191" s="119"/>
      <c r="H191" s="119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mergeCells count="12">
    <mergeCell ref="G131:H131"/>
    <mergeCell ref="G144:H144"/>
    <mergeCell ref="G146:H146"/>
    <mergeCell ref="G104:H104"/>
    <mergeCell ref="G116:H116"/>
    <mergeCell ref="G124:H124"/>
    <mergeCell ref="G76:H76"/>
    <mergeCell ref="A1:B2"/>
    <mergeCell ref="D1:H1"/>
    <mergeCell ref="D2:H2"/>
    <mergeCell ref="G46:H46"/>
    <mergeCell ref="G64:H64"/>
  </mergeCells>
  <conditionalFormatting sqref="E83 E45:F45 E58:F63 E24 E21:E22 F21:F24 F86:F101 F80:F84 F67:F73 E49:F56 E39:F43 E25:F36 E8:F20">
    <cfRule type="cellIs" dxfId="1839" priority="314" stopIfTrue="1" operator="equal">
      <formula>0</formula>
    </cfRule>
  </conditionalFormatting>
  <conditionalFormatting sqref="F45 F58:F63 I110:S111 F107:F111 I20:I22 M20:M22 I58:I60 T57:U60 I112:K112 I107:T109 I113:T115 F141:F143 F134:F139 I126:U145 F119:F123 I116:U124 T110:T112 U107:U115 F86:F101 F80:F84 F67:F73 I61:U106 F49:F56 F39:F43 I39:U56 T35:U38 I24:I36 M24:M36 T20:T34 J24:L34 N24:N34 P24:P34 R24:S34 O24:O36 Q24:Q36 U24:U34 F8:F36 I8:U19">
    <cfRule type="cellIs" dxfId="1838" priority="313" stopIfTrue="1" operator="equal">
      <formula>""</formula>
    </cfRule>
  </conditionalFormatting>
  <conditionalFormatting sqref="A139 A104:A116 A141:A143 A133:A137 A126:A131 A118:A124 A86:A101 A76:A84 A58:A73 A44:A56 A5:A20">
    <cfRule type="expression" dxfId="1837" priority="307">
      <formula>AND(LEN(A5)=2,VALUE(broj_sheet)&lt;10)</formula>
    </cfRule>
  </conditionalFormatting>
  <conditionalFormatting sqref="A139 A104:A116 A141:A143 A133:A137 A126:A131 A118:A124 A86:A101 A76:A84 A58:A73 A44:A56 A5:A20">
    <cfRule type="expression" dxfId="1836" priority="310">
      <formula>AND(LEN(A5)=3,VALUE(broj_sheet)&gt;=10)</formula>
    </cfRule>
  </conditionalFormatting>
  <conditionalFormatting sqref="A139 A104:A116 A141:A143 A133:A137 A126:A131 A118:A124 A86:A101 A76:A84 A58:A73 A44:A56 A5:A20">
    <cfRule type="expression" dxfId="1835" priority="311">
      <formula>AND(LEN(A5)=4,VALUE(broj_sheet)&gt;=10)</formula>
    </cfRule>
  </conditionalFormatting>
  <conditionalFormatting sqref="A139 A104:A116 A141:A143 A133:A137 A126:A131 A118:A124 A86:A101 A76:A84 A58:A73 A44:A56 A5:A20">
    <cfRule type="expression" dxfId="1834" priority="308">
      <formula>AND(LEN(A5)=3,VALUE(broj_sheet)&lt;10)</formula>
    </cfRule>
  </conditionalFormatting>
  <conditionalFormatting sqref="A139 A104:A116 A141:A143 A133:A137 A126:A131 A118:A124 A86:A101 A76:A84 A58:A73 A44:A56 A5:A20">
    <cfRule type="expression" dxfId="1833" priority="309">
      <formula>AND(LEN(A5)=5,VALUE(broj_sheet)&lt;10)</formula>
    </cfRule>
  </conditionalFormatting>
  <conditionalFormatting sqref="A139 A104:A116 A141:A143 A133:A137 A126:A131 A118:A124 A86:A101 A76:A84 A58:A73 A44:A56 A5:A20">
    <cfRule type="expression" dxfId="1832" priority="312">
      <formula>AND(LEN(A5)=6,VALUE(broj_sheet)&gt;=10)</formula>
    </cfRule>
  </conditionalFormatting>
  <conditionalFormatting sqref="F45 F58:F63 F86:F101 F80:F84 F67:F73 F49:F56 F39:F43 F8:F36">
    <cfRule type="cellIs" dxfId="1831" priority="306" operator="equal">
      <formula>"''"</formula>
    </cfRule>
  </conditionalFormatting>
  <conditionalFormatting sqref="F107:F111 F141:F143 F134:F139 F119:F123">
    <cfRule type="cellIs" dxfId="1830" priority="304" operator="equal">
      <formula>0</formula>
    </cfRule>
    <cfRule type="cellIs" dxfId="1829" priority="305" operator="equal">
      <formula>"''"</formula>
    </cfRule>
  </conditionalFormatting>
  <conditionalFormatting sqref="A77 A65 A105 A47:A48 A5:A20">
    <cfRule type="cellIs" dxfId="1828" priority="303" operator="equal">
      <formula>"."</formula>
    </cfRule>
  </conditionalFormatting>
  <conditionalFormatting sqref="A117">
    <cfRule type="expression" dxfId="1827" priority="297">
      <formula>AND(LEN(A117)=2,VALUE(broj_sheet)&lt;10)</formula>
    </cfRule>
  </conditionalFormatting>
  <conditionalFormatting sqref="A117">
    <cfRule type="expression" dxfId="1826" priority="300">
      <formula>AND(LEN(A117)=3,VALUE(broj_sheet)&gt;=10)</formula>
    </cfRule>
  </conditionalFormatting>
  <conditionalFormatting sqref="A117">
    <cfRule type="expression" dxfId="1825" priority="301">
      <formula>AND(LEN(A117)=4,VALUE(broj_sheet)&gt;=10)</formula>
    </cfRule>
  </conditionalFormatting>
  <conditionalFormatting sqref="A117">
    <cfRule type="expression" dxfId="1824" priority="298">
      <formula>AND(LEN(A117)=3,VALUE(broj_sheet)&lt;10)</formula>
    </cfRule>
  </conditionalFormatting>
  <conditionalFormatting sqref="A117">
    <cfRule type="expression" dxfId="1823" priority="299">
      <formula>AND(LEN(A117)=5,VALUE(broj_sheet)&lt;10)</formula>
    </cfRule>
  </conditionalFormatting>
  <conditionalFormatting sqref="A117">
    <cfRule type="expression" dxfId="1822" priority="302">
      <formula>AND(LEN(A117)=6,VALUE(broj_sheet)&gt;=10)</formula>
    </cfRule>
  </conditionalFormatting>
  <conditionalFormatting sqref="A117">
    <cfRule type="cellIs" dxfId="1821" priority="296" operator="equal">
      <formula>"."</formula>
    </cfRule>
  </conditionalFormatting>
  <conditionalFormatting sqref="A132">
    <cfRule type="expression" dxfId="1820" priority="290">
      <formula>AND(LEN(A132)=2,VALUE(broj_sheet)&lt;10)</formula>
    </cfRule>
  </conditionalFormatting>
  <conditionalFormatting sqref="A132">
    <cfRule type="expression" dxfId="1819" priority="293">
      <formula>AND(LEN(A132)=3,VALUE(broj_sheet)&gt;=10)</formula>
    </cfRule>
  </conditionalFormatting>
  <conditionalFormatting sqref="A132">
    <cfRule type="expression" dxfId="1818" priority="294">
      <formula>AND(LEN(A132)=4,VALUE(broj_sheet)&gt;=10)</formula>
    </cfRule>
  </conditionalFormatting>
  <conditionalFormatting sqref="A132">
    <cfRule type="expression" dxfId="1817" priority="291">
      <formula>AND(LEN(A132)=3,VALUE(broj_sheet)&lt;10)</formula>
    </cfRule>
  </conditionalFormatting>
  <conditionalFormatting sqref="A132">
    <cfRule type="expression" dxfId="1816" priority="292">
      <formula>AND(LEN(A132)=5,VALUE(broj_sheet)&lt;10)</formula>
    </cfRule>
  </conditionalFormatting>
  <conditionalFormatting sqref="A132">
    <cfRule type="expression" dxfId="1815" priority="295">
      <formula>AND(LEN(A132)=6,VALUE(broj_sheet)&gt;=10)</formula>
    </cfRule>
  </conditionalFormatting>
  <conditionalFormatting sqref="A132">
    <cfRule type="cellIs" dxfId="1814" priority="289" operator="equal">
      <formula>"."</formula>
    </cfRule>
  </conditionalFormatting>
  <conditionalFormatting sqref="F112:F115">
    <cfRule type="cellIs" dxfId="1813" priority="288" stopIfTrue="1" operator="equal">
      <formula>""</formula>
    </cfRule>
  </conditionalFormatting>
  <conditionalFormatting sqref="F112:F115">
    <cfRule type="cellIs" dxfId="1812" priority="286" operator="equal">
      <formula>0</formula>
    </cfRule>
    <cfRule type="cellIs" dxfId="1811" priority="287" operator="equal">
      <formula>"''"</formula>
    </cfRule>
  </conditionalFormatting>
  <conditionalFormatting sqref="F128:F129">
    <cfRule type="cellIs" dxfId="1810" priority="285" stopIfTrue="1" operator="equal">
      <formula>""</formula>
    </cfRule>
  </conditionalFormatting>
  <conditionalFormatting sqref="F128:F129">
    <cfRule type="cellIs" dxfId="1809" priority="283" operator="equal">
      <formula>0</formula>
    </cfRule>
    <cfRule type="cellIs" dxfId="1808" priority="284" operator="equal">
      <formula>"''"</formula>
    </cfRule>
  </conditionalFormatting>
  <conditionalFormatting sqref="A35">
    <cfRule type="expression" dxfId="1807" priority="267">
      <formula>AND(LEN(A35)=2,VALUE(broj_sheet)&lt;10)</formula>
    </cfRule>
  </conditionalFormatting>
  <conditionalFormatting sqref="A35">
    <cfRule type="expression" dxfId="1806" priority="270">
      <formula>AND(LEN(A35)=3,VALUE(broj_sheet)&gt;=10)</formula>
    </cfRule>
  </conditionalFormatting>
  <conditionalFormatting sqref="A35">
    <cfRule type="expression" dxfId="1805" priority="271">
      <formula>AND(LEN(A35)=4,VALUE(broj_sheet)&gt;=10)</formula>
    </cfRule>
  </conditionalFormatting>
  <conditionalFormatting sqref="A35">
    <cfRule type="expression" dxfId="1804" priority="268">
      <formula>AND(LEN(A35)=3,VALUE(broj_sheet)&lt;10)</formula>
    </cfRule>
  </conditionalFormatting>
  <conditionalFormatting sqref="A35">
    <cfRule type="expression" dxfId="1803" priority="269">
      <formula>AND(LEN(A35)=5,VALUE(broj_sheet)&lt;10)</formula>
    </cfRule>
  </conditionalFormatting>
  <conditionalFormatting sqref="A35">
    <cfRule type="expression" dxfId="1802" priority="272">
      <formula>AND(LEN(A35)=6,VALUE(broj_sheet)&gt;=10)</formula>
    </cfRule>
  </conditionalFormatting>
  <conditionalFormatting sqref="A35">
    <cfRule type="cellIs" dxfId="1801" priority="266" operator="equal">
      <formula>"."</formula>
    </cfRule>
  </conditionalFormatting>
  <conditionalFormatting sqref="A138">
    <cfRule type="expression" dxfId="1800" priority="255">
      <formula>AND(LEN(A138)=2,VALUE(broj_sheet)&lt;10)</formula>
    </cfRule>
  </conditionalFormatting>
  <conditionalFormatting sqref="A138">
    <cfRule type="expression" dxfId="1799" priority="258">
      <formula>AND(LEN(A138)=3,VALUE(broj_sheet)&gt;=10)</formula>
    </cfRule>
  </conditionalFormatting>
  <conditionalFormatting sqref="A138">
    <cfRule type="expression" dxfId="1798" priority="259">
      <formula>AND(LEN(A138)=4,VALUE(broj_sheet)&gt;=10)</formula>
    </cfRule>
  </conditionalFormatting>
  <conditionalFormatting sqref="A138">
    <cfRule type="expression" dxfId="1797" priority="256">
      <formula>AND(LEN(A138)=3,VALUE(broj_sheet)&lt;10)</formula>
    </cfRule>
  </conditionalFormatting>
  <conditionalFormatting sqref="A138">
    <cfRule type="expression" dxfId="1796" priority="257">
      <formula>AND(LEN(A138)=5,VALUE(broj_sheet)&lt;10)</formula>
    </cfRule>
  </conditionalFormatting>
  <conditionalFormatting sqref="A138">
    <cfRule type="expression" dxfId="1795" priority="260">
      <formula>AND(LEN(A138)=6,VALUE(broj_sheet)&gt;=10)</formula>
    </cfRule>
  </conditionalFormatting>
  <conditionalFormatting sqref="E44:F44">
    <cfRule type="cellIs" dxfId="1794" priority="254" stopIfTrue="1" operator="equal">
      <formula>0</formula>
    </cfRule>
  </conditionalFormatting>
  <conditionalFormatting sqref="F44">
    <cfRule type="cellIs" dxfId="1793" priority="253" stopIfTrue="1" operator="equal">
      <formula>""</formula>
    </cfRule>
  </conditionalFormatting>
  <conditionalFormatting sqref="F44">
    <cfRule type="cellIs" dxfId="1792" priority="252" operator="equal">
      <formula>"''"</formula>
    </cfRule>
  </conditionalFormatting>
  <conditionalFormatting sqref="A145">
    <cfRule type="expression" dxfId="1791" priority="246">
      <formula>AND(LEN(A145)=2,VALUE(broj_sheet)&lt;10)</formula>
    </cfRule>
  </conditionalFormatting>
  <conditionalFormatting sqref="A145">
    <cfRule type="expression" dxfId="1790" priority="249">
      <formula>AND(LEN(A145)=3,VALUE(broj_sheet)&gt;=10)</formula>
    </cfRule>
  </conditionalFormatting>
  <conditionalFormatting sqref="A145">
    <cfRule type="expression" dxfId="1789" priority="250">
      <formula>AND(LEN(A145)=4,VALUE(broj_sheet)&gt;=10)</formula>
    </cfRule>
  </conditionalFormatting>
  <conditionalFormatting sqref="A145">
    <cfRule type="expression" dxfId="1788" priority="247">
      <formula>AND(LEN(A145)=3,VALUE(broj_sheet)&lt;10)</formula>
    </cfRule>
  </conditionalFormatting>
  <conditionalFormatting sqref="A145">
    <cfRule type="expression" dxfId="1787" priority="248">
      <formula>AND(LEN(A145)=5,VALUE(broj_sheet)&lt;10)</formula>
    </cfRule>
  </conditionalFormatting>
  <conditionalFormatting sqref="A145">
    <cfRule type="expression" dxfId="1786" priority="251">
      <formula>AND(LEN(A145)=6,VALUE(broj_sheet)&gt;=10)</formula>
    </cfRule>
  </conditionalFormatting>
  <conditionalFormatting sqref="A145">
    <cfRule type="cellIs" dxfId="1785" priority="245" operator="equal">
      <formula>"."</formula>
    </cfRule>
  </conditionalFormatting>
  <conditionalFormatting sqref="F130">
    <cfRule type="cellIs" dxfId="1784" priority="244" stopIfTrue="1" operator="equal">
      <formula>""</formula>
    </cfRule>
  </conditionalFormatting>
  <conditionalFormatting sqref="F130">
    <cfRule type="cellIs" dxfId="1783" priority="242" operator="equal">
      <formula>0</formula>
    </cfRule>
    <cfRule type="cellIs" dxfId="1782" priority="243" operator="equal">
      <formula>"''"</formula>
    </cfRule>
  </conditionalFormatting>
  <conditionalFormatting sqref="E57:F57">
    <cfRule type="cellIs" dxfId="1781" priority="232" stopIfTrue="1" operator="equal">
      <formula>0</formula>
    </cfRule>
  </conditionalFormatting>
  <conditionalFormatting sqref="F57 I57">
    <cfRule type="cellIs" dxfId="1780" priority="231" stopIfTrue="1" operator="equal">
      <formula>""</formula>
    </cfRule>
  </conditionalFormatting>
  <conditionalFormatting sqref="A57">
    <cfRule type="expression" dxfId="1779" priority="225">
      <formula>AND(LEN(A57)=2,VALUE(broj_sheet)&lt;10)</formula>
    </cfRule>
  </conditionalFormatting>
  <conditionalFormatting sqref="A57">
    <cfRule type="expression" dxfId="1778" priority="228">
      <formula>AND(LEN(A57)=3,VALUE(broj_sheet)&gt;=10)</formula>
    </cfRule>
  </conditionalFormatting>
  <conditionalFormatting sqref="A57">
    <cfRule type="expression" dxfId="1777" priority="229">
      <formula>AND(LEN(A57)=4,VALUE(broj_sheet)&gt;=10)</formula>
    </cfRule>
  </conditionalFormatting>
  <conditionalFormatting sqref="A57">
    <cfRule type="expression" dxfId="1776" priority="226">
      <formula>AND(LEN(A57)=3,VALUE(broj_sheet)&lt;10)</formula>
    </cfRule>
  </conditionalFormatting>
  <conditionalFormatting sqref="A57">
    <cfRule type="expression" dxfId="1775" priority="227">
      <formula>AND(LEN(A57)=5,VALUE(broj_sheet)&lt;10)</formula>
    </cfRule>
  </conditionalFormatting>
  <conditionalFormatting sqref="A57">
    <cfRule type="expression" dxfId="1774" priority="230">
      <formula>AND(LEN(A57)=6,VALUE(broj_sheet)&gt;=10)</formula>
    </cfRule>
  </conditionalFormatting>
  <conditionalFormatting sqref="F57">
    <cfRule type="cellIs" dxfId="1773" priority="224" operator="equal">
      <formula>"''"</formula>
    </cfRule>
  </conditionalFormatting>
  <conditionalFormatting sqref="F74:F75">
    <cfRule type="cellIs" dxfId="1772" priority="214" stopIfTrue="1" operator="equal">
      <formula>0</formula>
    </cfRule>
  </conditionalFormatting>
  <conditionalFormatting sqref="F74:F75">
    <cfRule type="cellIs" dxfId="1771" priority="213" stopIfTrue="1" operator="equal">
      <formula>""</formula>
    </cfRule>
  </conditionalFormatting>
  <conditionalFormatting sqref="A74:A75">
    <cfRule type="expression" dxfId="1770" priority="207">
      <formula>AND(LEN(A74)=2,VALUE(broj_sheet)&lt;10)</formula>
    </cfRule>
  </conditionalFormatting>
  <conditionalFormatting sqref="A74:A75">
    <cfRule type="expression" dxfId="1769" priority="210">
      <formula>AND(LEN(A74)=3,VALUE(broj_sheet)&gt;=10)</formula>
    </cfRule>
  </conditionalFormatting>
  <conditionalFormatting sqref="A74:A75">
    <cfRule type="expression" dxfId="1768" priority="211">
      <formula>AND(LEN(A74)=4,VALUE(broj_sheet)&gt;=10)</formula>
    </cfRule>
  </conditionalFormatting>
  <conditionalFormatting sqref="A74:A75">
    <cfRule type="expression" dxfId="1767" priority="208">
      <formula>AND(LEN(A74)=3,VALUE(broj_sheet)&lt;10)</formula>
    </cfRule>
  </conditionalFormatting>
  <conditionalFormatting sqref="A74:A75">
    <cfRule type="expression" dxfId="1766" priority="209">
      <formula>AND(LEN(A74)=5,VALUE(broj_sheet)&lt;10)</formula>
    </cfRule>
  </conditionalFormatting>
  <conditionalFormatting sqref="A74:A75">
    <cfRule type="expression" dxfId="1765" priority="212">
      <formula>AND(LEN(A74)=6,VALUE(broj_sheet)&gt;=10)</formula>
    </cfRule>
  </conditionalFormatting>
  <conditionalFormatting sqref="F74:F75">
    <cfRule type="cellIs" dxfId="1764" priority="206" operator="equal">
      <formula>"''"</formula>
    </cfRule>
  </conditionalFormatting>
  <conditionalFormatting sqref="F102">
    <cfRule type="cellIs" dxfId="1763" priority="202" stopIfTrue="1" operator="equal">
      <formula>0</formula>
    </cfRule>
  </conditionalFormatting>
  <conditionalFormatting sqref="F102">
    <cfRule type="cellIs" dxfId="1762" priority="201" stopIfTrue="1" operator="equal">
      <formula>""</formula>
    </cfRule>
  </conditionalFormatting>
  <conditionalFormatting sqref="A102:A103">
    <cfRule type="expression" dxfId="1761" priority="195">
      <formula>AND(LEN(A102)=2,VALUE(broj_sheet)&lt;10)</formula>
    </cfRule>
  </conditionalFormatting>
  <conditionalFormatting sqref="A102:A103">
    <cfRule type="expression" dxfId="1760" priority="198">
      <formula>AND(LEN(A102)=3,VALUE(broj_sheet)&gt;=10)</formula>
    </cfRule>
  </conditionalFormatting>
  <conditionalFormatting sqref="A102:A103">
    <cfRule type="expression" dxfId="1759" priority="199">
      <formula>AND(LEN(A102)=4,VALUE(broj_sheet)&gt;=10)</formula>
    </cfRule>
  </conditionalFormatting>
  <conditionalFormatting sqref="A102:A103">
    <cfRule type="expression" dxfId="1758" priority="196">
      <formula>AND(LEN(A102)=3,VALUE(broj_sheet)&lt;10)</formula>
    </cfRule>
  </conditionalFormatting>
  <conditionalFormatting sqref="A102:A103">
    <cfRule type="expression" dxfId="1757" priority="197">
      <formula>AND(LEN(A102)=5,VALUE(broj_sheet)&lt;10)</formula>
    </cfRule>
  </conditionalFormatting>
  <conditionalFormatting sqref="A102:A103">
    <cfRule type="expression" dxfId="1756" priority="200">
      <formula>AND(LEN(A102)=6,VALUE(broj_sheet)&gt;=10)</formula>
    </cfRule>
  </conditionalFormatting>
  <conditionalFormatting sqref="F102">
    <cfRule type="cellIs" dxfId="1755" priority="194" operator="equal">
      <formula>"''"</formula>
    </cfRule>
  </conditionalFormatting>
  <conditionalFormatting sqref="F103">
    <cfRule type="cellIs" dxfId="1754" priority="193" stopIfTrue="1" operator="equal">
      <formula>0</formula>
    </cfRule>
  </conditionalFormatting>
  <conditionalFormatting sqref="F103">
    <cfRule type="cellIs" dxfId="1753" priority="192" stopIfTrue="1" operator="equal">
      <formula>""</formula>
    </cfRule>
  </conditionalFormatting>
  <conditionalFormatting sqref="F103">
    <cfRule type="cellIs" dxfId="1752" priority="191" operator="equal">
      <formula>"''"</formula>
    </cfRule>
  </conditionalFormatting>
  <conditionalFormatting sqref="F85">
    <cfRule type="cellIs" dxfId="1751" priority="190" stopIfTrue="1" operator="equal">
      <formula>0</formula>
    </cfRule>
  </conditionalFormatting>
  <conditionalFormatting sqref="F85">
    <cfRule type="cellIs" dxfId="1750" priority="189" stopIfTrue="1" operator="equal">
      <formula>""</formula>
    </cfRule>
  </conditionalFormatting>
  <conditionalFormatting sqref="A85">
    <cfRule type="expression" dxfId="1749" priority="183">
      <formula>AND(LEN(A85)=2,VALUE(broj_sheet)&lt;10)</formula>
    </cfRule>
  </conditionalFormatting>
  <conditionalFormatting sqref="A85">
    <cfRule type="expression" dxfId="1748" priority="186">
      <formula>AND(LEN(A85)=3,VALUE(broj_sheet)&gt;=10)</formula>
    </cfRule>
  </conditionalFormatting>
  <conditionalFormatting sqref="A85">
    <cfRule type="expression" dxfId="1747" priority="187">
      <formula>AND(LEN(A85)=4,VALUE(broj_sheet)&gt;=10)</formula>
    </cfRule>
  </conditionalFormatting>
  <conditionalFormatting sqref="A85">
    <cfRule type="expression" dxfId="1746" priority="184">
      <formula>AND(LEN(A85)=3,VALUE(broj_sheet)&lt;10)</formula>
    </cfRule>
  </conditionalFormatting>
  <conditionalFormatting sqref="A85">
    <cfRule type="expression" dxfId="1745" priority="185">
      <formula>AND(LEN(A85)=5,VALUE(broj_sheet)&lt;10)</formula>
    </cfRule>
  </conditionalFormatting>
  <conditionalFormatting sqref="A85">
    <cfRule type="expression" dxfId="1744" priority="188">
      <formula>AND(LEN(A85)=6,VALUE(broj_sheet)&gt;=10)</formula>
    </cfRule>
  </conditionalFormatting>
  <conditionalFormatting sqref="F85">
    <cfRule type="cellIs" dxfId="1743" priority="182" operator="equal">
      <formula>"''"</formula>
    </cfRule>
  </conditionalFormatting>
  <conditionalFormatting sqref="E23">
    <cfRule type="cellIs" dxfId="1742" priority="181" stopIfTrue="1" operator="equal">
      <formula>0</formula>
    </cfRule>
  </conditionalFormatting>
  <conditionalFormatting sqref="I23 M23">
    <cfRule type="cellIs" dxfId="1741" priority="180" stopIfTrue="1" operator="equal">
      <formula>""</formula>
    </cfRule>
  </conditionalFormatting>
  <conditionalFormatting sqref="J20:J22">
    <cfRule type="cellIs" dxfId="1740" priority="179" stopIfTrue="1" operator="equal">
      <formula>""</formula>
    </cfRule>
  </conditionalFormatting>
  <conditionalFormatting sqref="J23">
    <cfRule type="cellIs" dxfId="1739" priority="177" stopIfTrue="1" operator="equal">
      <formula>""</formula>
    </cfRule>
  </conditionalFormatting>
  <conditionalFormatting sqref="K20:K22">
    <cfRule type="cellIs" dxfId="1738" priority="176" stopIfTrue="1" operator="equal">
      <formula>""</formula>
    </cfRule>
  </conditionalFormatting>
  <conditionalFormatting sqref="K23">
    <cfRule type="cellIs" dxfId="1737" priority="174" stopIfTrue="1" operator="equal">
      <formula>""</formula>
    </cfRule>
  </conditionalFormatting>
  <conditionalFormatting sqref="L20:L22">
    <cfRule type="cellIs" dxfId="1736" priority="173" stopIfTrue="1" operator="equal">
      <formula>""</formula>
    </cfRule>
  </conditionalFormatting>
  <conditionalFormatting sqref="L23">
    <cfRule type="cellIs" dxfId="1735" priority="171" stopIfTrue="1" operator="equal">
      <formula>""</formula>
    </cfRule>
  </conditionalFormatting>
  <conditionalFormatting sqref="N20:N22">
    <cfRule type="cellIs" dxfId="1734" priority="170" stopIfTrue="1" operator="equal">
      <formula>""</formula>
    </cfRule>
  </conditionalFormatting>
  <conditionalFormatting sqref="N23">
    <cfRule type="cellIs" dxfId="1733" priority="168" stopIfTrue="1" operator="equal">
      <formula>""</formula>
    </cfRule>
  </conditionalFormatting>
  <conditionalFormatting sqref="P20:P22">
    <cfRule type="cellIs" dxfId="1732" priority="167" stopIfTrue="1" operator="equal">
      <formula>""</formula>
    </cfRule>
  </conditionalFormatting>
  <conditionalFormatting sqref="P23">
    <cfRule type="cellIs" dxfId="1731" priority="165" stopIfTrue="1" operator="equal">
      <formula>""</formula>
    </cfRule>
  </conditionalFormatting>
  <conditionalFormatting sqref="R20:R22">
    <cfRule type="cellIs" dxfId="1730" priority="164" stopIfTrue="1" operator="equal">
      <formula>""</formula>
    </cfRule>
  </conditionalFormatting>
  <conditionalFormatting sqref="R23">
    <cfRule type="cellIs" dxfId="1729" priority="162" stopIfTrue="1" operator="equal">
      <formula>""</formula>
    </cfRule>
  </conditionalFormatting>
  <conditionalFormatting sqref="S20:S22">
    <cfRule type="cellIs" dxfId="1728" priority="161" stopIfTrue="1" operator="equal">
      <formula>""</formula>
    </cfRule>
  </conditionalFormatting>
  <conditionalFormatting sqref="S23">
    <cfRule type="cellIs" dxfId="1727" priority="159" stopIfTrue="1" operator="equal">
      <formula>""</formula>
    </cfRule>
  </conditionalFormatting>
  <conditionalFormatting sqref="E38:F38">
    <cfRule type="cellIs" dxfId="1726" priority="158" stopIfTrue="1" operator="equal">
      <formula>0</formula>
    </cfRule>
  </conditionalFormatting>
  <conditionalFormatting sqref="I38 F38 M38 O38 Q38">
    <cfRule type="cellIs" dxfId="1725" priority="157" stopIfTrue="1" operator="equal">
      <formula>""</formula>
    </cfRule>
  </conditionalFormatting>
  <conditionalFormatting sqref="F38">
    <cfRule type="cellIs" dxfId="1724" priority="156" operator="equal">
      <formula>"''"</formula>
    </cfRule>
  </conditionalFormatting>
  <conditionalFormatting sqref="E37:F37">
    <cfRule type="cellIs" dxfId="1723" priority="155" stopIfTrue="1" operator="equal">
      <formula>0</formula>
    </cfRule>
  </conditionalFormatting>
  <conditionalFormatting sqref="F37 I37 M37 O37 Q37">
    <cfRule type="cellIs" dxfId="1722" priority="154" stopIfTrue="1" operator="equal">
      <formula>""</formula>
    </cfRule>
  </conditionalFormatting>
  <conditionalFormatting sqref="F37">
    <cfRule type="cellIs" dxfId="1721" priority="153" operator="equal">
      <formula>"''"</formula>
    </cfRule>
  </conditionalFormatting>
  <conditionalFormatting sqref="J57">
    <cfRule type="cellIs" dxfId="1720" priority="130" stopIfTrue="1" operator="equal">
      <formula>""</formula>
    </cfRule>
  </conditionalFormatting>
  <conditionalFormatting sqref="J35:J36">
    <cfRule type="cellIs" dxfId="1719" priority="152" stopIfTrue="1" operator="equal">
      <formula>""</formula>
    </cfRule>
  </conditionalFormatting>
  <conditionalFormatting sqref="J38">
    <cfRule type="cellIs" dxfId="1718" priority="151" stopIfTrue="1" operator="equal">
      <formula>""</formula>
    </cfRule>
  </conditionalFormatting>
  <conditionalFormatting sqref="J37">
    <cfRule type="cellIs" dxfId="1717" priority="150" stopIfTrue="1" operator="equal">
      <formula>""</formula>
    </cfRule>
  </conditionalFormatting>
  <conditionalFormatting sqref="K35:K36">
    <cfRule type="cellIs" dxfId="1716" priority="149" stopIfTrue="1" operator="equal">
      <formula>""</formula>
    </cfRule>
  </conditionalFormatting>
  <conditionalFormatting sqref="K38">
    <cfRule type="cellIs" dxfId="1715" priority="148" stopIfTrue="1" operator="equal">
      <formula>""</formula>
    </cfRule>
  </conditionalFormatting>
  <conditionalFormatting sqref="K37">
    <cfRule type="cellIs" dxfId="1714" priority="147" stopIfTrue="1" operator="equal">
      <formula>""</formula>
    </cfRule>
  </conditionalFormatting>
  <conditionalFormatting sqref="L35:L36">
    <cfRule type="cellIs" dxfId="1713" priority="146" stopIfTrue="1" operator="equal">
      <formula>""</formula>
    </cfRule>
  </conditionalFormatting>
  <conditionalFormatting sqref="L38">
    <cfRule type="cellIs" dxfId="1712" priority="145" stopIfTrue="1" operator="equal">
      <formula>""</formula>
    </cfRule>
  </conditionalFormatting>
  <conditionalFormatting sqref="L37">
    <cfRule type="cellIs" dxfId="1711" priority="144" stopIfTrue="1" operator="equal">
      <formula>""</formula>
    </cfRule>
  </conditionalFormatting>
  <conditionalFormatting sqref="N35:N36">
    <cfRule type="cellIs" dxfId="1710" priority="143" stopIfTrue="1" operator="equal">
      <formula>""</formula>
    </cfRule>
  </conditionalFormatting>
  <conditionalFormatting sqref="N38">
    <cfRule type="cellIs" dxfId="1709" priority="142" stopIfTrue="1" operator="equal">
      <formula>""</formula>
    </cfRule>
  </conditionalFormatting>
  <conditionalFormatting sqref="N37">
    <cfRule type="cellIs" dxfId="1708" priority="141" stopIfTrue="1" operator="equal">
      <formula>""</formula>
    </cfRule>
  </conditionalFormatting>
  <conditionalFormatting sqref="P35:P36">
    <cfRule type="cellIs" dxfId="1707" priority="140" stopIfTrue="1" operator="equal">
      <formula>""</formula>
    </cfRule>
  </conditionalFormatting>
  <conditionalFormatting sqref="P38">
    <cfRule type="cellIs" dxfId="1706" priority="139" stopIfTrue="1" operator="equal">
      <formula>""</formula>
    </cfRule>
  </conditionalFormatting>
  <conditionalFormatting sqref="P37">
    <cfRule type="cellIs" dxfId="1705" priority="138" stopIfTrue="1" operator="equal">
      <formula>""</formula>
    </cfRule>
  </conditionalFormatting>
  <conditionalFormatting sqref="R35:R36">
    <cfRule type="cellIs" dxfId="1704" priority="137" stopIfTrue="1" operator="equal">
      <formula>""</formula>
    </cfRule>
  </conditionalFormatting>
  <conditionalFormatting sqref="R38">
    <cfRule type="cellIs" dxfId="1703" priority="136" stopIfTrue="1" operator="equal">
      <formula>""</formula>
    </cfRule>
  </conditionalFormatting>
  <conditionalFormatting sqref="R37">
    <cfRule type="cellIs" dxfId="1702" priority="135" stopIfTrue="1" operator="equal">
      <formula>""</formula>
    </cfRule>
  </conditionalFormatting>
  <conditionalFormatting sqref="S35:S36">
    <cfRule type="cellIs" dxfId="1701" priority="134" stopIfTrue="1" operator="equal">
      <formula>""</formula>
    </cfRule>
  </conditionalFormatting>
  <conditionalFormatting sqref="S38">
    <cfRule type="cellIs" dxfId="1700" priority="133" stopIfTrue="1" operator="equal">
      <formula>""</formula>
    </cfRule>
  </conditionalFormatting>
  <conditionalFormatting sqref="S37">
    <cfRule type="cellIs" dxfId="1699" priority="132" stopIfTrue="1" operator="equal">
      <formula>""</formula>
    </cfRule>
  </conditionalFormatting>
  <conditionalFormatting sqref="J58:J60">
    <cfRule type="cellIs" dxfId="1698" priority="131" stopIfTrue="1" operator="equal">
      <formula>""</formula>
    </cfRule>
  </conditionalFormatting>
  <conditionalFormatting sqref="F140">
    <cfRule type="cellIs" dxfId="1697" priority="129" stopIfTrue="1" operator="equal">
      <formula>""</formula>
    </cfRule>
  </conditionalFormatting>
  <conditionalFormatting sqref="A140">
    <cfRule type="expression" dxfId="1696" priority="123">
      <formula>AND(LEN(A140)=2,VALUE(broj_sheet)&lt;10)</formula>
    </cfRule>
  </conditionalFormatting>
  <conditionalFormatting sqref="A140">
    <cfRule type="expression" dxfId="1695" priority="126">
      <formula>AND(LEN(A140)=3,VALUE(broj_sheet)&gt;=10)</formula>
    </cfRule>
  </conditionalFormatting>
  <conditionalFormatting sqref="A140">
    <cfRule type="expression" dxfId="1694" priority="127">
      <formula>AND(LEN(A140)=4,VALUE(broj_sheet)&gt;=10)</formula>
    </cfRule>
  </conditionalFormatting>
  <conditionalFormatting sqref="A140">
    <cfRule type="expression" dxfId="1693" priority="124">
      <formula>AND(LEN(A140)=3,VALUE(broj_sheet)&lt;10)</formula>
    </cfRule>
  </conditionalFormatting>
  <conditionalFormatting sqref="A140">
    <cfRule type="expression" dxfId="1692" priority="125">
      <formula>AND(LEN(A140)=5,VALUE(broj_sheet)&lt;10)</formula>
    </cfRule>
  </conditionalFormatting>
  <conditionalFormatting sqref="A140">
    <cfRule type="expression" dxfId="1691" priority="128">
      <formula>AND(LEN(A140)=6,VALUE(broj_sheet)&gt;=10)</formula>
    </cfRule>
  </conditionalFormatting>
  <conditionalFormatting sqref="F140">
    <cfRule type="cellIs" dxfId="1690" priority="121" operator="equal">
      <formula>0</formula>
    </cfRule>
    <cfRule type="cellIs" dxfId="1689" priority="122" operator="equal">
      <formula>"''"</formula>
    </cfRule>
  </conditionalFormatting>
  <conditionalFormatting sqref="K57">
    <cfRule type="cellIs" dxfId="1688" priority="110" stopIfTrue="1" operator="equal">
      <formula>""</formula>
    </cfRule>
  </conditionalFormatting>
  <conditionalFormatting sqref="K58:K60">
    <cfRule type="cellIs" dxfId="1687" priority="111" stopIfTrue="1" operator="equal">
      <formula>""</formula>
    </cfRule>
  </conditionalFormatting>
  <conditionalFormatting sqref="L57">
    <cfRule type="cellIs" dxfId="1686" priority="108" stopIfTrue="1" operator="equal">
      <formula>""</formula>
    </cfRule>
  </conditionalFormatting>
  <conditionalFormatting sqref="L58:L60">
    <cfRule type="cellIs" dxfId="1685" priority="109" stopIfTrue="1" operator="equal">
      <formula>""</formula>
    </cfRule>
  </conditionalFormatting>
  <conditionalFormatting sqref="M57">
    <cfRule type="cellIs" dxfId="1684" priority="106" stopIfTrue="1" operator="equal">
      <formula>""</formula>
    </cfRule>
  </conditionalFormatting>
  <conditionalFormatting sqref="M58:M60">
    <cfRule type="cellIs" dxfId="1683" priority="107" stopIfTrue="1" operator="equal">
      <formula>""</formula>
    </cfRule>
  </conditionalFormatting>
  <conditionalFormatting sqref="N57">
    <cfRule type="cellIs" dxfId="1682" priority="104" stopIfTrue="1" operator="equal">
      <formula>""</formula>
    </cfRule>
  </conditionalFormatting>
  <conditionalFormatting sqref="N58:N60">
    <cfRule type="cellIs" dxfId="1681" priority="105" stopIfTrue="1" operator="equal">
      <formula>""</formula>
    </cfRule>
  </conditionalFormatting>
  <conditionalFormatting sqref="O57">
    <cfRule type="cellIs" dxfId="1680" priority="102" stopIfTrue="1" operator="equal">
      <formula>""</formula>
    </cfRule>
  </conditionalFormatting>
  <conditionalFormatting sqref="O58:O60">
    <cfRule type="cellIs" dxfId="1679" priority="103" stopIfTrue="1" operator="equal">
      <formula>""</formula>
    </cfRule>
  </conditionalFormatting>
  <conditionalFormatting sqref="P57">
    <cfRule type="cellIs" dxfId="1678" priority="100" stopIfTrue="1" operator="equal">
      <formula>""</formula>
    </cfRule>
  </conditionalFormatting>
  <conditionalFormatting sqref="P58:P60">
    <cfRule type="cellIs" dxfId="1677" priority="101" stopIfTrue="1" operator="equal">
      <formula>""</formula>
    </cfRule>
  </conditionalFormatting>
  <conditionalFormatting sqref="Q57">
    <cfRule type="cellIs" dxfId="1676" priority="98" stopIfTrue="1" operator="equal">
      <formula>""</formula>
    </cfRule>
  </conditionalFormatting>
  <conditionalFormatting sqref="Q58:Q60">
    <cfRule type="cellIs" dxfId="1675" priority="99" stopIfTrue="1" operator="equal">
      <formula>""</formula>
    </cfRule>
  </conditionalFormatting>
  <conditionalFormatting sqref="R57">
    <cfRule type="cellIs" dxfId="1674" priority="96" stopIfTrue="1" operator="equal">
      <formula>""</formula>
    </cfRule>
  </conditionalFormatting>
  <conditionalFormatting sqref="R58:R60">
    <cfRule type="cellIs" dxfId="1673" priority="97" stopIfTrue="1" operator="equal">
      <formula>""</formula>
    </cfRule>
  </conditionalFormatting>
  <conditionalFormatting sqref="S57">
    <cfRule type="cellIs" dxfId="1672" priority="94" stopIfTrue="1" operator="equal">
      <formula>""</formula>
    </cfRule>
  </conditionalFormatting>
  <conditionalFormatting sqref="S58:S60">
    <cfRule type="cellIs" dxfId="1671" priority="95" stopIfTrue="1" operator="equal">
      <formula>""</formula>
    </cfRule>
  </conditionalFormatting>
  <conditionalFormatting sqref="L112:S112">
    <cfRule type="cellIs" dxfId="1670" priority="93" stopIfTrue="1" operator="equal">
      <formula>""</formula>
    </cfRule>
  </conditionalFormatting>
  <conditionalFormatting sqref="O20:O22">
    <cfRule type="cellIs" dxfId="1669" priority="82" stopIfTrue="1" operator="equal">
      <formula>""</formula>
    </cfRule>
  </conditionalFormatting>
  <conditionalFormatting sqref="O23">
    <cfRule type="cellIs" dxfId="1668" priority="80" stopIfTrue="1" operator="equal">
      <formula>""</formula>
    </cfRule>
  </conditionalFormatting>
  <conditionalFormatting sqref="Q20:Q22">
    <cfRule type="cellIs" dxfId="1667" priority="79" stopIfTrue="1" operator="equal">
      <formula>""</formula>
    </cfRule>
  </conditionalFormatting>
  <conditionalFormatting sqref="Q23">
    <cfRule type="cellIs" dxfId="1666" priority="77" stopIfTrue="1" operator="equal">
      <formula>""</formula>
    </cfRule>
  </conditionalFormatting>
  <conditionalFormatting sqref="U20:U22">
    <cfRule type="cellIs" dxfId="1665" priority="66" stopIfTrue="1" operator="equal">
      <formula>""</formula>
    </cfRule>
  </conditionalFormatting>
  <conditionalFormatting sqref="U23">
    <cfRule type="cellIs" dxfId="1664" priority="64" stopIfTrue="1" operator="equal">
      <formula>""</formula>
    </cfRule>
  </conditionalFormatting>
  <conditionalFormatting sqref="I125:U125">
    <cfRule type="cellIs" dxfId="1663" priority="60" stopIfTrue="1" operator="equal">
      <formula>""</formula>
    </cfRule>
  </conditionalFormatting>
  <conditionalFormatting sqref="A125">
    <cfRule type="expression" dxfId="1662" priority="54">
      <formula>AND(LEN(A125)=2,VALUE(broj_sheet)&lt;10)</formula>
    </cfRule>
  </conditionalFormatting>
  <conditionalFormatting sqref="A125">
    <cfRule type="expression" dxfId="1661" priority="57">
      <formula>AND(LEN(A125)=3,VALUE(broj_sheet)&gt;=10)</formula>
    </cfRule>
  </conditionalFormatting>
  <conditionalFormatting sqref="A125">
    <cfRule type="expression" dxfId="1660" priority="58">
      <formula>AND(LEN(A125)=4,VALUE(broj_sheet)&gt;=10)</formula>
    </cfRule>
  </conditionalFormatting>
  <conditionalFormatting sqref="A125">
    <cfRule type="expression" dxfId="1659" priority="55">
      <formula>AND(LEN(A125)=3,VALUE(broj_sheet)&lt;10)</formula>
    </cfRule>
  </conditionalFormatting>
  <conditionalFormatting sqref="A125">
    <cfRule type="expression" dxfId="1658" priority="56">
      <formula>AND(LEN(A125)=5,VALUE(broj_sheet)&lt;10)</formula>
    </cfRule>
  </conditionalFormatting>
  <conditionalFormatting sqref="A125">
    <cfRule type="expression" dxfId="1657" priority="59">
      <formula>AND(LEN(A125)=6,VALUE(broj_sheet)&gt;=10)</formula>
    </cfRule>
  </conditionalFormatting>
  <conditionalFormatting sqref="A125">
    <cfRule type="cellIs" dxfId="1656" priority="53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79998168889431442"/>
  </sheetPr>
  <dimension ref="A1:V194"/>
  <sheetViews>
    <sheetView view="pageBreakPreview" zoomScaleNormal="70" zoomScaleSheetLayoutView="100" workbookViewId="0">
      <pane ySplit="4" topLeftCell="A140" activePane="bottomLeft" state="frozen"/>
      <selection pane="bottomLeft" activeCell="G80" sqref="G80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4. PO RIJEKA</v>
      </c>
      <c r="E2" s="162" t="str">
        <f t="shared" ref="E2:H2" ca="1" si="0">INDIRECT(ADDRESS(ROW(),COLUMN()+2+broj_sheet))</f>
        <v>PO OGULIN</v>
      </c>
      <c r="F2" s="162" t="str">
        <f t="shared" ca="1" si="0"/>
        <v>PO RIJEKA</v>
      </c>
      <c r="G2" s="162" t="str">
        <f t="shared" ca="1" si="0"/>
        <v>PO IVANIĆ GRAD</v>
      </c>
      <c r="H2" s="162" t="str">
        <f t="shared" ca="1" si="0"/>
        <v>PO SLAVONSKI BROD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1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41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411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41101</v>
      </c>
      <c r="B8" s="32" t="s">
        <v>88</v>
      </c>
      <c r="C8" s="41"/>
      <c r="D8" s="41"/>
      <c r="E8" s="42" t="s">
        <v>7</v>
      </c>
      <c r="F8" s="43">
        <f t="shared" ref="F8:F46" ca="1" si="2">INDIRECT(ADDRESS(ROW(),COLUMN()+2+broj_sheet))</f>
        <v>1</v>
      </c>
      <c r="G8" s="44"/>
      <c r="H8" s="44">
        <f t="shared" ref="H8:H20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27" si="4">SUM(I8:U8)*G8</f>
        <v>0</v>
      </c>
    </row>
    <row r="9" spans="1:22" s="24" customFormat="1" ht="56.25" x14ac:dyDescent="0.2">
      <c r="A9" s="65">
        <f t="shared" ca="1" si="1"/>
        <v>41102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41103</v>
      </c>
      <c r="B10" s="32" t="s">
        <v>58</v>
      </c>
      <c r="C10" s="41"/>
      <c r="D10" s="41"/>
      <c r="E10" s="42" t="s">
        <v>7</v>
      </c>
      <c r="F10" s="43">
        <f t="shared" ca="1" si="2"/>
        <v>10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41104</v>
      </c>
      <c r="B11" s="32" t="s">
        <v>89</v>
      </c>
      <c r="C11" s="41"/>
      <c r="D11" s="41"/>
      <c r="E11" s="42" t="s">
        <v>7</v>
      </c>
      <c r="F11" s="43">
        <f t="shared" ca="1" si="2"/>
        <v>10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41105</v>
      </c>
      <c r="B12" s="32" t="s">
        <v>90</v>
      </c>
      <c r="C12" s="41"/>
      <c r="D12" s="41"/>
      <c r="E12" s="42" t="s">
        <v>7</v>
      </c>
      <c r="F12" s="43">
        <f t="shared" ca="1" si="2"/>
        <v>10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41106</v>
      </c>
      <c r="B13" s="32" t="s">
        <v>91</v>
      </c>
      <c r="C13" s="41"/>
      <c r="D13" s="41"/>
      <c r="E13" s="42" t="s">
        <v>7</v>
      </c>
      <c r="F13" s="43">
        <f t="shared" ca="1" si="2"/>
        <v>10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92" customFormat="1" ht="168.75" x14ac:dyDescent="0.2">
      <c r="A14" s="65">
        <f t="shared" ca="1" si="1"/>
        <v>41107</v>
      </c>
      <c r="B14" s="32" t="s">
        <v>94</v>
      </c>
      <c r="C14" s="41"/>
      <c r="D14" s="41"/>
      <c r="E14" s="42" t="s">
        <v>7</v>
      </c>
      <c r="F14" s="43">
        <f t="shared" ref="F14" ca="1" si="5">INDIRECT(ADDRESS(ROW(),COLUMN()+2+broj_sheet))</f>
        <v>1</v>
      </c>
      <c r="G14" s="44"/>
      <c r="H14" s="44">
        <f t="shared" ca="1" si="3"/>
        <v>0</v>
      </c>
      <c r="I14" s="91">
        <v>1</v>
      </c>
      <c r="J14" s="68">
        <v>0</v>
      </c>
      <c r="K14" s="68">
        <v>1</v>
      </c>
      <c r="L14" s="68">
        <v>1</v>
      </c>
      <c r="M14" s="68">
        <v>0</v>
      </c>
      <c r="N14" s="68">
        <v>1</v>
      </c>
      <c r="O14" s="68">
        <v>0</v>
      </c>
      <c r="P14" s="68">
        <v>1</v>
      </c>
      <c r="Q14" s="68">
        <v>0</v>
      </c>
      <c r="R14" s="68">
        <v>0</v>
      </c>
      <c r="S14" s="68">
        <v>0</v>
      </c>
      <c r="T14" s="68">
        <v>0</v>
      </c>
      <c r="U14" s="68">
        <v>1</v>
      </c>
      <c r="V14" s="72">
        <f t="shared" si="4"/>
        <v>0</v>
      </c>
    </row>
    <row r="15" spans="1:22" s="24" customFormat="1" ht="225" x14ac:dyDescent="0.2">
      <c r="A15" s="65">
        <f t="shared" ca="1" si="1"/>
        <v>41108</v>
      </c>
      <c r="B15" s="32" t="s">
        <v>95</v>
      </c>
      <c r="C15" s="41"/>
      <c r="D15" s="41" t="s">
        <v>19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0</v>
      </c>
      <c r="V15" s="72">
        <f t="shared" si="4"/>
        <v>0</v>
      </c>
    </row>
    <row r="16" spans="1:22" s="24" customFormat="1" ht="22.5" x14ac:dyDescent="0.2">
      <c r="A16" s="65">
        <f t="shared" ca="1" si="1"/>
        <v>41109</v>
      </c>
      <c r="B16" s="32" t="s">
        <v>72</v>
      </c>
      <c r="C16" s="46" t="s">
        <v>23</v>
      </c>
      <c r="D16" s="46" t="s">
        <v>23</v>
      </c>
      <c r="E16" s="42" t="s">
        <v>7</v>
      </c>
      <c r="F16" s="43">
        <f t="shared" ca="1" si="2"/>
        <v>2</v>
      </c>
      <c r="G16" s="44"/>
      <c r="H16" s="44">
        <f t="shared" ca="1" si="3"/>
        <v>0</v>
      </c>
      <c r="I16" s="49">
        <v>2</v>
      </c>
      <c r="J16" s="45">
        <v>2</v>
      </c>
      <c r="K16" s="45">
        <v>2</v>
      </c>
      <c r="L16" s="45">
        <v>2</v>
      </c>
      <c r="M16" s="45">
        <v>4</v>
      </c>
      <c r="N16" s="45">
        <v>2</v>
      </c>
      <c r="O16" s="45">
        <v>2</v>
      </c>
      <c r="P16" s="45">
        <v>2</v>
      </c>
      <c r="Q16" s="45">
        <v>2</v>
      </c>
      <c r="R16" s="45">
        <v>2</v>
      </c>
      <c r="S16" s="45">
        <v>2</v>
      </c>
      <c r="T16" s="45">
        <v>0</v>
      </c>
      <c r="U16" s="45">
        <v>0</v>
      </c>
      <c r="V16" s="72">
        <f t="shared" si="4"/>
        <v>0</v>
      </c>
    </row>
    <row r="17" spans="1:22" s="24" customFormat="1" ht="33.75" x14ac:dyDescent="0.2">
      <c r="A17" s="65">
        <f t="shared" ca="1" si="1"/>
        <v>41110</v>
      </c>
      <c r="B17" s="32" t="s">
        <v>129</v>
      </c>
      <c r="C17" s="46" t="s">
        <v>23</v>
      </c>
      <c r="D17" s="46" t="s">
        <v>23</v>
      </c>
      <c r="E17" s="42" t="s">
        <v>7</v>
      </c>
      <c r="F17" s="43">
        <f t="shared" ca="1" si="2"/>
        <v>1</v>
      </c>
      <c r="G17" s="44"/>
      <c r="H17" s="44">
        <f t="shared" ca="1" si="3"/>
        <v>0</v>
      </c>
      <c r="I17" s="49">
        <v>1</v>
      </c>
      <c r="J17" s="45">
        <v>1</v>
      </c>
      <c r="K17" s="45">
        <v>1</v>
      </c>
      <c r="L17" s="45">
        <v>1</v>
      </c>
      <c r="M17" s="45">
        <v>2</v>
      </c>
      <c r="N17" s="45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5">
        <v>0</v>
      </c>
      <c r="U17" s="45">
        <v>1</v>
      </c>
      <c r="V17" s="72">
        <f t="shared" si="4"/>
        <v>0</v>
      </c>
    </row>
    <row r="18" spans="1:22" s="24" customFormat="1" ht="33.75" x14ac:dyDescent="0.2">
      <c r="A18" s="65">
        <f t="shared" ca="1" si="1"/>
        <v>41111</v>
      </c>
      <c r="B18" s="32" t="s">
        <v>164</v>
      </c>
      <c r="C18" s="46" t="s">
        <v>23</v>
      </c>
      <c r="D18" s="46" t="s">
        <v>23</v>
      </c>
      <c r="E18" s="42" t="s">
        <v>7</v>
      </c>
      <c r="F18" s="43">
        <f t="shared" ca="1" si="2"/>
        <v>24</v>
      </c>
      <c r="G18" s="44"/>
      <c r="H18" s="44">
        <f t="shared" ca="1" si="3"/>
        <v>0</v>
      </c>
      <c r="I18" s="49">
        <v>24</v>
      </c>
      <c r="J18" s="45">
        <v>16</v>
      </c>
      <c r="K18" s="45">
        <v>20</v>
      </c>
      <c r="L18" s="45">
        <v>24</v>
      </c>
      <c r="M18" s="45">
        <v>48</v>
      </c>
      <c r="N18" s="45">
        <v>24</v>
      </c>
      <c r="O18" s="45">
        <v>24</v>
      </c>
      <c r="P18" s="45">
        <v>24</v>
      </c>
      <c r="Q18" s="45">
        <v>24</v>
      </c>
      <c r="R18" s="45">
        <v>24</v>
      </c>
      <c r="S18" s="45">
        <v>24</v>
      </c>
      <c r="T18" s="45">
        <v>0</v>
      </c>
      <c r="U18" s="45">
        <v>24</v>
      </c>
      <c r="V18" s="72">
        <f t="shared" si="4"/>
        <v>0</v>
      </c>
    </row>
    <row r="19" spans="1:22" s="89" customFormat="1" ht="191.25" x14ac:dyDescent="0.2">
      <c r="A19" s="65">
        <f t="shared" ca="1" si="1"/>
        <v>41112</v>
      </c>
      <c r="B19" s="32" t="s">
        <v>135</v>
      </c>
      <c r="C19" s="46"/>
      <c r="D19" s="46"/>
      <c r="E19" s="42" t="s">
        <v>7</v>
      </c>
      <c r="F19" s="43">
        <f t="shared" ca="1" si="2"/>
        <v>1</v>
      </c>
      <c r="G19" s="44"/>
      <c r="H19" s="44">
        <f t="shared" ca="1" si="3"/>
        <v>0</v>
      </c>
      <c r="I19" s="91">
        <v>1</v>
      </c>
      <c r="J19" s="68">
        <v>0</v>
      </c>
      <c r="K19" s="68">
        <v>0</v>
      </c>
      <c r="L19" s="68">
        <v>1</v>
      </c>
      <c r="M19" s="68">
        <v>2</v>
      </c>
      <c r="N19" s="68">
        <v>1</v>
      </c>
      <c r="O19" s="68">
        <v>4</v>
      </c>
      <c r="P19" s="68">
        <v>0</v>
      </c>
      <c r="Q19" s="68">
        <v>3</v>
      </c>
      <c r="R19" s="68">
        <v>3</v>
      </c>
      <c r="S19" s="68">
        <v>1</v>
      </c>
      <c r="T19" s="68">
        <v>0</v>
      </c>
      <c r="U19" s="68">
        <v>0</v>
      </c>
      <c r="V19" s="72">
        <f t="shared" si="4"/>
        <v>0</v>
      </c>
    </row>
    <row r="20" spans="1:22" s="24" customFormat="1" ht="135" x14ac:dyDescent="0.2">
      <c r="A20" s="65">
        <f t="shared" ca="1" si="1"/>
        <v>41113</v>
      </c>
      <c r="B20" s="32" t="s">
        <v>137</v>
      </c>
      <c r="C20" s="41"/>
      <c r="D20" s="41"/>
      <c r="E20" s="42" t="s">
        <v>7</v>
      </c>
      <c r="F20" s="43">
        <f t="shared" ca="1" si="2"/>
        <v>1</v>
      </c>
      <c r="G20" s="44"/>
      <c r="H20" s="44">
        <f t="shared" ca="1" si="3"/>
        <v>0</v>
      </c>
      <c r="I20" s="49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0</v>
      </c>
      <c r="U20" s="45">
        <v>0</v>
      </c>
      <c r="V20" s="72">
        <f t="shared" si="4"/>
        <v>0</v>
      </c>
    </row>
    <row r="21" spans="1:22" s="24" customFormat="1" ht="33.75" x14ac:dyDescent="0.2">
      <c r="A21" s="66">
        <f t="shared" ca="1" si="1"/>
        <v>41114</v>
      </c>
      <c r="B21" s="32" t="s">
        <v>33</v>
      </c>
      <c r="C21" s="135"/>
      <c r="D21" s="135"/>
      <c r="E21" s="42" t="s">
        <v>24</v>
      </c>
      <c r="F21" s="43">
        <f t="shared" ca="1" si="2"/>
        <v>1</v>
      </c>
      <c r="G21" s="47"/>
      <c r="H21" s="47">
        <f ca="1">G21*F21</f>
        <v>0</v>
      </c>
      <c r="I21" s="49">
        <v>1</v>
      </c>
      <c r="J21" s="49">
        <v>1</v>
      </c>
      <c r="K21" s="49">
        <v>1</v>
      </c>
      <c r="L21" s="49">
        <v>1</v>
      </c>
      <c r="M21" s="45">
        <v>2</v>
      </c>
      <c r="N21" s="49">
        <v>1</v>
      </c>
      <c r="O21" s="45">
        <v>1</v>
      </c>
      <c r="P21" s="49">
        <v>1</v>
      </c>
      <c r="Q21" s="45">
        <v>1</v>
      </c>
      <c r="R21" s="49">
        <v>1</v>
      </c>
      <c r="S21" s="49">
        <v>1</v>
      </c>
      <c r="T21" s="45">
        <v>0</v>
      </c>
      <c r="U21" s="45">
        <v>1</v>
      </c>
      <c r="V21" s="72">
        <f t="shared" si="4"/>
        <v>0</v>
      </c>
    </row>
    <row r="22" spans="1:22" s="24" customFormat="1" x14ac:dyDescent="0.2">
      <c r="A22" s="93">
        <f ca="1">A21</f>
        <v>41114</v>
      </c>
      <c r="B22" s="32" t="s">
        <v>50</v>
      </c>
      <c r="C22" s="136"/>
      <c r="D22" s="136"/>
      <c r="E22" s="42" t="s">
        <v>7</v>
      </c>
      <c r="F22" s="43">
        <f t="shared" ca="1" si="2"/>
        <v>1</v>
      </c>
      <c r="G22" s="50"/>
      <c r="H22" s="50"/>
      <c r="I22" s="49">
        <v>1</v>
      </c>
      <c r="J22" s="49">
        <v>1</v>
      </c>
      <c r="K22" s="49">
        <v>1</v>
      </c>
      <c r="L22" s="49">
        <v>1</v>
      </c>
      <c r="M22" s="45">
        <v>1</v>
      </c>
      <c r="N22" s="49">
        <v>1</v>
      </c>
      <c r="O22" s="45">
        <v>1</v>
      </c>
      <c r="P22" s="49">
        <v>1</v>
      </c>
      <c r="Q22" s="45">
        <v>1</v>
      </c>
      <c r="R22" s="49">
        <v>1</v>
      </c>
      <c r="S22" s="49">
        <v>1</v>
      </c>
      <c r="T22" s="45">
        <v>0</v>
      </c>
      <c r="U22" s="45">
        <v>1</v>
      </c>
      <c r="V22" s="72">
        <f t="shared" si="4"/>
        <v>0</v>
      </c>
    </row>
    <row r="23" spans="1:22" s="24" customFormat="1" x14ac:dyDescent="0.2">
      <c r="A23" s="93">
        <f t="shared" ref="A23:A35" ca="1" si="6">A22</f>
        <v>41114</v>
      </c>
      <c r="B23" s="32" t="s">
        <v>30</v>
      </c>
      <c r="C23" s="136"/>
      <c r="D23" s="136"/>
      <c r="E23" s="42" t="s">
        <v>7</v>
      </c>
      <c r="F23" s="43">
        <f t="shared" ca="1" si="2"/>
        <v>1</v>
      </c>
      <c r="G23" s="50"/>
      <c r="H23" s="50"/>
      <c r="I23" s="49">
        <v>1</v>
      </c>
      <c r="J23" s="49">
        <v>1</v>
      </c>
      <c r="K23" s="49">
        <v>1</v>
      </c>
      <c r="L23" s="49">
        <v>1</v>
      </c>
      <c r="M23" s="45">
        <v>1</v>
      </c>
      <c r="N23" s="49">
        <v>1</v>
      </c>
      <c r="O23" s="45">
        <v>1</v>
      </c>
      <c r="P23" s="49">
        <v>1</v>
      </c>
      <c r="Q23" s="45">
        <v>1</v>
      </c>
      <c r="R23" s="49">
        <v>1</v>
      </c>
      <c r="S23" s="49">
        <v>1</v>
      </c>
      <c r="T23" s="45">
        <v>0</v>
      </c>
      <c r="U23" s="45">
        <v>1</v>
      </c>
      <c r="V23" s="72">
        <f t="shared" si="4"/>
        <v>0</v>
      </c>
    </row>
    <row r="24" spans="1:22" s="24" customFormat="1" x14ac:dyDescent="0.2">
      <c r="A24" s="93">
        <f t="shared" ca="1" si="6"/>
        <v>41114</v>
      </c>
      <c r="B24" s="32" t="s">
        <v>28</v>
      </c>
      <c r="C24" s="136"/>
      <c r="D24" s="136"/>
      <c r="E24" s="42" t="s">
        <v>7</v>
      </c>
      <c r="F24" s="43">
        <f t="shared" ca="1" si="2"/>
        <v>1</v>
      </c>
      <c r="G24" s="50"/>
      <c r="H24" s="50"/>
      <c r="I24" s="49">
        <v>1</v>
      </c>
      <c r="J24" s="49">
        <v>1</v>
      </c>
      <c r="K24" s="49">
        <v>1</v>
      </c>
      <c r="L24" s="49">
        <v>1</v>
      </c>
      <c r="M24" s="45">
        <v>1</v>
      </c>
      <c r="N24" s="49">
        <v>1</v>
      </c>
      <c r="O24" s="45">
        <v>1</v>
      </c>
      <c r="P24" s="49">
        <v>1</v>
      </c>
      <c r="Q24" s="45">
        <v>1</v>
      </c>
      <c r="R24" s="49">
        <v>1</v>
      </c>
      <c r="S24" s="49">
        <v>1</v>
      </c>
      <c r="T24" s="45">
        <v>0</v>
      </c>
      <c r="U24" s="45">
        <v>1</v>
      </c>
      <c r="V24" s="72">
        <f t="shared" si="4"/>
        <v>0</v>
      </c>
    </row>
    <row r="25" spans="1:22" s="24" customFormat="1" x14ac:dyDescent="0.2">
      <c r="A25" s="93">
        <f t="shared" ca="1" si="6"/>
        <v>41114</v>
      </c>
      <c r="B25" s="32" t="s">
        <v>59</v>
      </c>
      <c r="C25" s="136"/>
      <c r="D25" s="136"/>
      <c r="E25" s="42" t="s">
        <v>7</v>
      </c>
      <c r="F25" s="43">
        <f t="shared" ca="1" si="2"/>
        <v>2</v>
      </c>
      <c r="G25" s="50"/>
      <c r="H25" s="50"/>
      <c r="I25" s="49">
        <v>2</v>
      </c>
      <c r="J25" s="49">
        <v>2</v>
      </c>
      <c r="K25" s="49">
        <v>2</v>
      </c>
      <c r="L25" s="49">
        <v>2</v>
      </c>
      <c r="M25" s="45">
        <v>0</v>
      </c>
      <c r="N25" s="49">
        <v>2</v>
      </c>
      <c r="O25" s="45">
        <v>0</v>
      </c>
      <c r="P25" s="49">
        <v>2</v>
      </c>
      <c r="Q25" s="45">
        <v>0</v>
      </c>
      <c r="R25" s="49">
        <v>2</v>
      </c>
      <c r="S25" s="49">
        <v>2</v>
      </c>
      <c r="T25" s="45">
        <v>0</v>
      </c>
      <c r="U25" s="45">
        <v>0</v>
      </c>
      <c r="V25" s="72">
        <f t="shared" si="4"/>
        <v>0</v>
      </c>
    </row>
    <row r="26" spans="1:22" s="24" customFormat="1" x14ac:dyDescent="0.2">
      <c r="A26" s="93">
        <f t="shared" ca="1" si="6"/>
        <v>41114</v>
      </c>
      <c r="B26" s="32" t="s">
        <v>25</v>
      </c>
      <c r="C26" s="136"/>
      <c r="D26" s="136"/>
      <c r="E26" s="139" t="s">
        <v>23</v>
      </c>
      <c r="F26" s="139" t="s">
        <v>23</v>
      </c>
      <c r="G26" s="50"/>
      <c r="H26" s="50"/>
      <c r="I26" s="49"/>
      <c r="J26" s="49"/>
      <c r="K26" s="49"/>
      <c r="L26" s="49"/>
      <c r="M26" s="45"/>
      <c r="N26" s="49"/>
      <c r="O26" s="45"/>
      <c r="P26" s="49"/>
      <c r="Q26" s="45"/>
      <c r="R26" s="49"/>
      <c r="S26" s="49"/>
      <c r="T26" s="45"/>
      <c r="U26" s="45"/>
      <c r="V26" s="72">
        <f t="shared" si="4"/>
        <v>0</v>
      </c>
    </row>
    <row r="27" spans="1:22" s="24" customFormat="1" x14ac:dyDescent="0.2">
      <c r="A27" s="93">
        <f t="shared" ca="1" si="6"/>
        <v>41114</v>
      </c>
      <c r="B27" s="32" t="s">
        <v>29</v>
      </c>
      <c r="C27" s="136"/>
      <c r="D27" s="136"/>
      <c r="E27" s="42" t="s">
        <v>7</v>
      </c>
      <c r="F27" s="43">
        <f t="shared" ca="1" si="2"/>
        <v>1</v>
      </c>
      <c r="G27" s="50"/>
      <c r="H27" s="50"/>
      <c r="I27" s="49">
        <v>1</v>
      </c>
      <c r="J27" s="49">
        <v>1</v>
      </c>
      <c r="K27" s="49">
        <v>1</v>
      </c>
      <c r="L27" s="49">
        <v>1</v>
      </c>
      <c r="M27" s="45">
        <v>1</v>
      </c>
      <c r="N27" s="49">
        <v>1</v>
      </c>
      <c r="O27" s="45">
        <v>1</v>
      </c>
      <c r="P27" s="49">
        <v>1</v>
      </c>
      <c r="Q27" s="45">
        <v>1</v>
      </c>
      <c r="R27" s="49">
        <v>1</v>
      </c>
      <c r="S27" s="49">
        <v>1</v>
      </c>
      <c r="T27" s="45">
        <v>0</v>
      </c>
      <c r="U27" s="45">
        <v>1</v>
      </c>
      <c r="V27" s="72">
        <f t="shared" si="4"/>
        <v>0</v>
      </c>
    </row>
    <row r="28" spans="1:22" s="24" customFormat="1" x14ac:dyDescent="0.2">
      <c r="A28" s="93">
        <f t="shared" ca="1" si="6"/>
        <v>41114</v>
      </c>
      <c r="B28" s="32" t="s">
        <v>158</v>
      </c>
      <c r="C28" s="136"/>
      <c r="D28" s="136"/>
      <c r="E28" s="42" t="s">
        <v>7</v>
      </c>
      <c r="F28" s="43">
        <f t="shared" ca="1" si="2"/>
        <v>7</v>
      </c>
      <c r="G28" s="50"/>
      <c r="H28" s="50"/>
      <c r="I28" s="49">
        <v>7</v>
      </c>
      <c r="J28" s="49">
        <v>7</v>
      </c>
      <c r="K28" s="49">
        <v>7</v>
      </c>
      <c r="L28" s="49">
        <v>7</v>
      </c>
      <c r="M28" s="45">
        <v>7</v>
      </c>
      <c r="N28" s="49">
        <v>7</v>
      </c>
      <c r="O28" s="45">
        <v>7</v>
      </c>
      <c r="P28" s="49">
        <v>7</v>
      </c>
      <c r="Q28" s="45">
        <v>7</v>
      </c>
      <c r="R28" s="49">
        <v>7</v>
      </c>
      <c r="S28" s="49">
        <v>7</v>
      </c>
      <c r="T28" s="45"/>
      <c r="U28" s="45">
        <v>7</v>
      </c>
      <c r="V28" s="72"/>
    </row>
    <row r="29" spans="1:22" s="24" customFormat="1" x14ac:dyDescent="0.2">
      <c r="A29" s="93">
        <f t="shared" ca="1" si="6"/>
        <v>41114</v>
      </c>
      <c r="B29" s="32" t="s">
        <v>27</v>
      </c>
      <c r="C29" s="136"/>
      <c r="D29" s="136"/>
      <c r="E29" s="42" t="s">
        <v>7</v>
      </c>
      <c r="F29" s="43">
        <f t="shared" ca="1" si="2"/>
        <v>6</v>
      </c>
      <c r="G29" s="50"/>
      <c r="H29" s="50"/>
      <c r="I29" s="49">
        <v>6</v>
      </c>
      <c r="J29" s="49">
        <v>6</v>
      </c>
      <c r="K29" s="49">
        <v>6</v>
      </c>
      <c r="L29" s="49">
        <v>6</v>
      </c>
      <c r="M29" s="45">
        <v>5</v>
      </c>
      <c r="N29" s="49">
        <v>6</v>
      </c>
      <c r="O29" s="45">
        <v>5</v>
      </c>
      <c r="P29" s="49">
        <v>6</v>
      </c>
      <c r="Q29" s="45">
        <v>5</v>
      </c>
      <c r="R29" s="49">
        <v>6</v>
      </c>
      <c r="S29" s="49">
        <v>6</v>
      </c>
      <c r="T29" s="45">
        <v>0</v>
      </c>
      <c r="U29" s="45">
        <v>5</v>
      </c>
      <c r="V29" s="72">
        <f t="shared" ref="V29:V47" si="7">SUM(I29:U29)*G29</f>
        <v>0</v>
      </c>
    </row>
    <row r="30" spans="1:22" s="24" customFormat="1" x14ac:dyDescent="0.2">
      <c r="A30" s="93">
        <f t="shared" ca="1" si="6"/>
        <v>41114</v>
      </c>
      <c r="B30" s="32" t="s">
        <v>31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>
        <v>0</v>
      </c>
      <c r="U30" s="45">
        <v>1</v>
      </c>
      <c r="V30" s="72">
        <f t="shared" si="7"/>
        <v>0</v>
      </c>
    </row>
    <row r="31" spans="1:22" s="24" customFormat="1" x14ac:dyDescent="0.2">
      <c r="A31" s="93">
        <f t="shared" ca="1" si="6"/>
        <v>41114</v>
      </c>
      <c r="B31" s="32" t="s">
        <v>32</v>
      </c>
      <c r="C31" s="136"/>
      <c r="D31" s="136"/>
      <c r="E31" s="42" t="s">
        <v>7</v>
      </c>
      <c r="F31" s="43">
        <f t="shared" ca="1" si="2"/>
        <v>1</v>
      </c>
      <c r="G31" s="50"/>
      <c r="H31" s="50"/>
      <c r="I31" s="49">
        <v>1</v>
      </c>
      <c r="J31" s="49">
        <v>1</v>
      </c>
      <c r="K31" s="49">
        <v>1</v>
      </c>
      <c r="L31" s="49">
        <v>1</v>
      </c>
      <c r="M31" s="45">
        <v>1</v>
      </c>
      <c r="N31" s="49">
        <v>1</v>
      </c>
      <c r="O31" s="45">
        <v>1</v>
      </c>
      <c r="P31" s="49">
        <v>1</v>
      </c>
      <c r="Q31" s="45">
        <v>1</v>
      </c>
      <c r="R31" s="49">
        <v>1</v>
      </c>
      <c r="S31" s="49">
        <v>1</v>
      </c>
      <c r="T31" s="45">
        <v>0</v>
      </c>
      <c r="U31" s="45">
        <v>1</v>
      </c>
      <c r="V31" s="72">
        <f t="shared" si="7"/>
        <v>0</v>
      </c>
    </row>
    <row r="32" spans="1:22" s="24" customFormat="1" ht="22.5" x14ac:dyDescent="0.2">
      <c r="A32" s="93">
        <f t="shared" ca="1" si="6"/>
        <v>41114</v>
      </c>
      <c r="B32" s="32" t="s">
        <v>51</v>
      </c>
      <c r="C32" s="136"/>
      <c r="D32" s="136"/>
      <c r="E32" s="42" t="s">
        <v>7</v>
      </c>
      <c r="F32" s="43">
        <f t="shared" ca="1" si="2"/>
        <v>1</v>
      </c>
      <c r="G32" s="50"/>
      <c r="H32" s="50"/>
      <c r="I32" s="49">
        <v>1</v>
      </c>
      <c r="J32" s="49">
        <v>1</v>
      </c>
      <c r="K32" s="49">
        <v>1</v>
      </c>
      <c r="L32" s="49">
        <v>1</v>
      </c>
      <c r="M32" s="45">
        <v>1</v>
      </c>
      <c r="N32" s="49">
        <v>1</v>
      </c>
      <c r="O32" s="45">
        <v>1</v>
      </c>
      <c r="P32" s="49">
        <v>1</v>
      </c>
      <c r="Q32" s="45">
        <v>1</v>
      </c>
      <c r="R32" s="49">
        <v>1</v>
      </c>
      <c r="S32" s="49">
        <v>1</v>
      </c>
      <c r="T32" s="45">
        <v>0</v>
      </c>
      <c r="U32" s="45">
        <v>1</v>
      </c>
      <c r="V32" s="72">
        <f t="shared" si="7"/>
        <v>0</v>
      </c>
    </row>
    <row r="33" spans="1:22" s="24" customFormat="1" ht="22.5" x14ac:dyDescent="0.2">
      <c r="A33" s="93">
        <f t="shared" ca="1" si="6"/>
        <v>41114</v>
      </c>
      <c r="B33" s="32" t="s">
        <v>53</v>
      </c>
      <c r="C33" s="136"/>
      <c r="D33" s="136"/>
      <c r="E33" s="42" t="s">
        <v>7</v>
      </c>
      <c r="F33" s="43">
        <f t="shared" ca="1" si="2"/>
        <v>1</v>
      </c>
      <c r="G33" s="50"/>
      <c r="H33" s="50"/>
      <c r="I33" s="49">
        <v>1</v>
      </c>
      <c r="J33" s="49">
        <v>1</v>
      </c>
      <c r="K33" s="49">
        <v>1</v>
      </c>
      <c r="L33" s="49">
        <v>1</v>
      </c>
      <c r="M33" s="45">
        <v>1</v>
      </c>
      <c r="N33" s="49">
        <v>1</v>
      </c>
      <c r="O33" s="45">
        <v>1</v>
      </c>
      <c r="P33" s="49">
        <v>1</v>
      </c>
      <c r="Q33" s="45">
        <v>1</v>
      </c>
      <c r="R33" s="49">
        <v>1</v>
      </c>
      <c r="S33" s="49">
        <v>1</v>
      </c>
      <c r="T33" s="45">
        <v>0</v>
      </c>
      <c r="U33" s="45">
        <v>1</v>
      </c>
      <c r="V33" s="72">
        <f t="shared" si="7"/>
        <v>0</v>
      </c>
    </row>
    <row r="34" spans="1:22" s="24" customFormat="1" ht="22.5" x14ac:dyDescent="0.2">
      <c r="A34" s="93">
        <f t="shared" ca="1" si="6"/>
        <v>41114</v>
      </c>
      <c r="B34" s="32" t="s">
        <v>54</v>
      </c>
      <c r="C34" s="136"/>
      <c r="D34" s="136"/>
      <c r="E34" s="42" t="s">
        <v>7</v>
      </c>
      <c r="F34" s="43">
        <f t="shared" ca="1" si="2"/>
        <v>1</v>
      </c>
      <c r="G34" s="50"/>
      <c r="H34" s="50"/>
      <c r="I34" s="49">
        <v>1</v>
      </c>
      <c r="J34" s="49">
        <v>1</v>
      </c>
      <c r="K34" s="49">
        <v>1</v>
      </c>
      <c r="L34" s="49">
        <v>1</v>
      </c>
      <c r="M34" s="45">
        <v>1</v>
      </c>
      <c r="N34" s="49">
        <v>1</v>
      </c>
      <c r="O34" s="45">
        <v>1</v>
      </c>
      <c r="P34" s="49">
        <v>1</v>
      </c>
      <c r="Q34" s="45">
        <v>1</v>
      </c>
      <c r="R34" s="49">
        <v>1</v>
      </c>
      <c r="S34" s="49">
        <v>1</v>
      </c>
      <c r="T34" s="45"/>
      <c r="U34" s="45">
        <v>1</v>
      </c>
      <c r="V34" s="72">
        <f t="shared" si="7"/>
        <v>0</v>
      </c>
    </row>
    <row r="35" spans="1:22" s="24" customFormat="1" x14ac:dyDescent="0.2">
      <c r="A35" s="93">
        <f t="shared" ca="1" si="6"/>
        <v>41114</v>
      </c>
      <c r="B35" s="32" t="s">
        <v>26</v>
      </c>
      <c r="C35" s="137"/>
      <c r="D35" s="137"/>
      <c r="E35" s="42" t="s">
        <v>9</v>
      </c>
      <c r="F35" s="43">
        <f t="shared" ca="1" si="2"/>
        <v>15</v>
      </c>
      <c r="G35" s="48"/>
      <c r="H35" s="48"/>
      <c r="I35" s="49">
        <v>15</v>
      </c>
      <c r="J35" s="49">
        <v>15</v>
      </c>
      <c r="K35" s="49">
        <v>15</v>
      </c>
      <c r="L35" s="49">
        <v>15</v>
      </c>
      <c r="M35" s="45">
        <v>15</v>
      </c>
      <c r="N35" s="49">
        <v>15</v>
      </c>
      <c r="O35" s="45">
        <v>15</v>
      </c>
      <c r="P35" s="49">
        <v>15</v>
      </c>
      <c r="Q35" s="45">
        <v>15</v>
      </c>
      <c r="R35" s="49">
        <v>15</v>
      </c>
      <c r="S35" s="49">
        <v>15</v>
      </c>
      <c r="T35" s="45">
        <v>0</v>
      </c>
      <c r="U35" s="45">
        <v>15</v>
      </c>
      <c r="V35" s="72">
        <f t="shared" si="7"/>
        <v>0</v>
      </c>
    </row>
    <row r="36" spans="1:22" s="24" customFormat="1" ht="22.5" x14ac:dyDescent="0.2">
      <c r="A36" s="66">
        <f t="shared" ref="A36" ca="1" si="8">IF(VALUE(broj_sheet)&lt;10,
IF(OFFSET(A36,-1,0)=".",broj_sheet*10+(COUNTIF(INDIRECT(ADDRESS(1,COLUMN())&amp;":"&amp;ADDRESS(ROW()-1,COLUMN())),"&lt;99"))+1,
IF(OR(LEN(OFFSET(A36,-1,0))=2,AND(LEN(OFFSET(A36,-1,0))=0,LEN(OFFSET(A36,-3,0))=5)),
IF(LEN(OFFSET(A36,-1,0))=2,(OFFSET(A36,-1,0))*10+1,IF(AND(LEN(OFFSET(A36,-1,0))=0,LEN(OFFSET(A36,-3,0))=5),INT(LEFT(OFFSET(A36,-3,0),3))+1,"greška x")),
IF(LEN(OFFSET(A36,-1,0))=3,(OFFSET(A36,-1,0))*100+1,
IF(LEN(OFFSET(A36,-1,0))=5,(OFFSET(A36,-1,0))+1,"greška1")))),
IF(VALUE(broj_sheet)&gt;=10,
IF(OFFSET(A36,-1,0)= ".",broj_sheet*10+(COUNTIF(INDIRECT(ADDRESS(1,COLUMN())&amp;":"&amp;ADDRESS(ROW()-1,COLUMN())),"&lt;999"))+1,
IF(OR(LEN(OFFSET(A36,-1,0))=3,AND(LEN(OFFSET(A36,-1,0))=0,LEN(OFFSET(A36,-3,0))=6)),
IF(LEN(OFFSET(A36,-1,0))=3,(OFFSET(A36,-1,0))*10+1,IF(AND(LEN(OFFSET(A36,-1,0))=0,LEN(OFFSET(A36,-3,0))=6),INT(LEFT(OFFSET(A36,-3,0),4))+1,"greška y")),
IF(LEN(OFFSET(A36,-1,0))=4,(OFFSET(A36,-1,0))*100+1,
IF(LEN(OFFSET(A36,-1,0))=6,(OFFSET(A36,-1,0))+1,"greška2")))),"greška3"))</f>
        <v>41115</v>
      </c>
      <c r="B36" s="32" t="s">
        <v>55</v>
      </c>
      <c r="C36" s="135"/>
      <c r="D36" s="135"/>
      <c r="E36" s="42" t="s">
        <v>24</v>
      </c>
      <c r="F36" s="43">
        <f t="shared" ca="1" si="2"/>
        <v>1</v>
      </c>
      <c r="G36" s="47"/>
      <c r="H36" s="47">
        <f ca="1">G36*F36</f>
        <v>0</v>
      </c>
      <c r="I36" s="49">
        <v>1</v>
      </c>
      <c r="J36" s="49">
        <v>1</v>
      </c>
      <c r="K36" s="49">
        <v>1</v>
      </c>
      <c r="L36" s="49">
        <v>1</v>
      </c>
      <c r="M36" s="45">
        <v>0</v>
      </c>
      <c r="N36" s="49">
        <v>1</v>
      </c>
      <c r="O36" s="45">
        <v>0</v>
      </c>
      <c r="P36" s="49">
        <v>1</v>
      </c>
      <c r="Q36" s="45">
        <v>0</v>
      </c>
      <c r="R36" s="49">
        <v>1</v>
      </c>
      <c r="S36" s="49">
        <v>1</v>
      </c>
      <c r="T36" s="45">
        <v>0</v>
      </c>
      <c r="U36" s="45">
        <v>0</v>
      </c>
      <c r="V36" s="72">
        <f t="shared" si="7"/>
        <v>0</v>
      </c>
    </row>
    <row r="37" spans="1:22" s="24" customFormat="1" x14ac:dyDescent="0.2">
      <c r="A37" s="93">
        <f ca="1">A36</f>
        <v>41115</v>
      </c>
      <c r="B37" s="32" t="s">
        <v>30</v>
      </c>
      <c r="C37" s="136"/>
      <c r="D37" s="136"/>
      <c r="E37" s="42" t="s">
        <v>7</v>
      </c>
      <c r="F37" s="43">
        <f t="shared" ca="1" si="2"/>
        <v>1</v>
      </c>
      <c r="G37" s="50"/>
      <c r="H37" s="50"/>
      <c r="I37" s="49">
        <v>1</v>
      </c>
      <c r="J37" s="49">
        <v>1</v>
      </c>
      <c r="K37" s="49">
        <v>1</v>
      </c>
      <c r="L37" s="49">
        <v>1</v>
      </c>
      <c r="M37" s="45">
        <v>0</v>
      </c>
      <c r="N37" s="49">
        <v>1</v>
      </c>
      <c r="O37" s="45">
        <v>0</v>
      </c>
      <c r="P37" s="49">
        <v>1</v>
      </c>
      <c r="Q37" s="45">
        <v>0</v>
      </c>
      <c r="R37" s="49">
        <v>1</v>
      </c>
      <c r="S37" s="49">
        <v>1</v>
      </c>
      <c r="T37" s="45">
        <v>0</v>
      </c>
      <c r="U37" s="45">
        <v>0</v>
      </c>
      <c r="V37" s="72">
        <f t="shared" si="7"/>
        <v>0</v>
      </c>
    </row>
    <row r="38" spans="1:22" s="24" customFormat="1" x14ac:dyDescent="0.2">
      <c r="A38" s="93">
        <f t="shared" ref="A38:A44" ca="1" si="9">A37</f>
        <v>41115</v>
      </c>
      <c r="B38" s="32" t="s">
        <v>158</v>
      </c>
      <c r="C38" s="136"/>
      <c r="D38" s="136"/>
      <c r="E38" s="42" t="s">
        <v>7</v>
      </c>
      <c r="F38" s="43">
        <f t="shared" ca="1" si="2"/>
        <v>7</v>
      </c>
      <c r="G38" s="50"/>
      <c r="H38" s="50"/>
      <c r="I38" s="49">
        <v>7</v>
      </c>
      <c r="J38" s="49">
        <v>7</v>
      </c>
      <c r="K38" s="49">
        <v>7</v>
      </c>
      <c r="L38" s="49">
        <v>7</v>
      </c>
      <c r="M38" s="45">
        <v>0</v>
      </c>
      <c r="N38" s="49">
        <v>7</v>
      </c>
      <c r="O38" s="45">
        <v>0</v>
      </c>
      <c r="P38" s="49">
        <v>7</v>
      </c>
      <c r="Q38" s="45">
        <v>0</v>
      </c>
      <c r="R38" s="49">
        <v>7</v>
      </c>
      <c r="S38" s="49">
        <v>7</v>
      </c>
      <c r="T38" s="45">
        <v>0</v>
      </c>
      <c r="U38" s="45">
        <v>0</v>
      </c>
      <c r="V38" s="72">
        <f t="shared" si="7"/>
        <v>0</v>
      </c>
    </row>
    <row r="39" spans="1:22" s="24" customFormat="1" x14ac:dyDescent="0.2">
      <c r="A39" s="93">
        <f t="shared" ca="1" si="9"/>
        <v>41115</v>
      </c>
      <c r="B39" s="32" t="s">
        <v>160</v>
      </c>
      <c r="C39" s="136"/>
      <c r="D39" s="136"/>
      <c r="E39" s="42" t="s">
        <v>7</v>
      </c>
      <c r="F39" s="43">
        <f t="shared" ca="1" si="2"/>
        <v>1</v>
      </c>
      <c r="G39" s="50"/>
      <c r="H39" s="50"/>
      <c r="I39" s="49">
        <v>1</v>
      </c>
      <c r="J39" s="49">
        <v>1</v>
      </c>
      <c r="K39" s="49">
        <v>1</v>
      </c>
      <c r="L39" s="49">
        <v>1</v>
      </c>
      <c r="M39" s="45">
        <v>0</v>
      </c>
      <c r="N39" s="49">
        <v>1</v>
      </c>
      <c r="O39" s="45">
        <v>0</v>
      </c>
      <c r="P39" s="49">
        <v>1</v>
      </c>
      <c r="Q39" s="45">
        <v>0</v>
      </c>
      <c r="R39" s="49">
        <v>1</v>
      </c>
      <c r="S39" s="49">
        <v>1</v>
      </c>
      <c r="T39" s="45">
        <v>0</v>
      </c>
      <c r="U39" s="45">
        <v>0</v>
      </c>
      <c r="V39" s="72">
        <f t="shared" si="7"/>
        <v>0</v>
      </c>
    </row>
    <row r="40" spans="1:22" s="24" customFormat="1" ht="22.5" x14ac:dyDescent="0.2">
      <c r="A40" s="93">
        <f t="shared" ca="1" si="9"/>
        <v>41115</v>
      </c>
      <c r="B40" s="32" t="s">
        <v>159</v>
      </c>
      <c r="C40" s="136"/>
      <c r="D40" s="136"/>
      <c r="E40" s="42" t="s">
        <v>7</v>
      </c>
      <c r="F40" s="43">
        <f t="shared" ca="1" si="2"/>
        <v>1</v>
      </c>
      <c r="G40" s="50"/>
      <c r="H40" s="50"/>
      <c r="I40" s="49">
        <v>1</v>
      </c>
      <c r="J40" s="49">
        <v>1</v>
      </c>
      <c r="K40" s="49">
        <v>1</v>
      </c>
      <c r="L40" s="49">
        <v>1</v>
      </c>
      <c r="M40" s="45">
        <v>0</v>
      </c>
      <c r="N40" s="49">
        <v>1</v>
      </c>
      <c r="O40" s="45">
        <v>0</v>
      </c>
      <c r="P40" s="49">
        <v>1</v>
      </c>
      <c r="Q40" s="45">
        <v>0</v>
      </c>
      <c r="R40" s="49">
        <v>1</v>
      </c>
      <c r="S40" s="49">
        <v>1</v>
      </c>
      <c r="T40" s="45">
        <v>0</v>
      </c>
      <c r="U40" s="45">
        <v>0</v>
      </c>
      <c r="V40" s="72">
        <f t="shared" si="7"/>
        <v>0</v>
      </c>
    </row>
    <row r="41" spans="1:22" s="24" customFormat="1" ht="22.5" x14ac:dyDescent="0.2">
      <c r="A41" s="93">
        <f t="shared" ca="1" si="9"/>
        <v>41115</v>
      </c>
      <c r="B41" s="32" t="s">
        <v>52</v>
      </c>
      <c r="C41" s="136"/>
      <c r="D41" s="136"/>
      <c r="E41" s="42" t="s">
        <v>7</v>
      </c>
      <c r="F41" s="43">
        <f t="shared" ca="1" si="2"/>
        <v>1</v>
      </c>
      <c r="G41" s="50"/>
      <c r="H41" s="50"/>
      <c r="I41" s="49">
        <v>1</v>
      </c>
      <c r="J41" s="49">
        <v>1</v>
      </c>
      <c r="K41" s="49">
        <v>1</v>
      </c>
      <c r="L41" s="49">
        <v>1</v>
      </c>
      <c r="M41" s="45">
        <v>0</v>
      </c>
      <c r="N41" s="49">
        <v>1</v>
      </c>
      <c r="O41" s="45">
        <v>0</v>
      </c>
      <c r="P41" s="49">
        <v>1</v>
      </c>
      <c r="Q41" s="45">
        <v>0</v>
      </c>
      <c r="R41" s="49">
        <v>1</v>
      </c>
      <c r="S41" s="49">
        <v>1</v>
      </c>
      <c r="T41" s="45">
        <v>0</v>
      </c>
      <c r="U41" s="45">
        <v>0</v>
      </c>
      <c r="V41" s="72">
        <f t="shared" si="7"/>
        <v>0</v>
      </c>
    </row>
    <row r="42" spans="1:22" s="24" customFormat="1" ht="22.5" x14ac:dyDescent="0.2">
      <c r="A42" s="93">
        <f t="shared" ca="1" si="9"/>
        <v>41115</v>
      </c>
      <c r="B42" s="32" t="s">
        <v>53</v>
      </c>
      <c r="C42" s="136"/>
      <c r="D42" s="136"/>
      <c r="E42" s="42" t="s">
        <v>7</v>
      </c>
      <c r="F42" s="43">
        <f t="shared" ca="1" si="2"/>
        <v>1</v>
      </c>
      <c r="G42" s="50"/>
      <c r="H42" s="50"/>
      <c r="I42" s="49">
        <v>1</v>
      </c>
      <c r="J42" s="49">
        <v>1</v>
      </c>
      <c r="K42" s="49">
        <v>1</v>
      </c>
      <c r="L42" s="49">
        <v>1</v>
      </c>
      <c r="M42" s="45">
        <v>0</v>
      </c>
      <c r="N42" s="49">
        <v>1</v>
      </c>
      <c r="O42" s="45">
        <v>0</v>
      </c>
      <c r="P42" s="49">
        <v>1</v>
      </c>
      <c r="Q42" s="45">
        <v>0</v>
      </c>
      <c r="R42" s="49">
        <v>1</v>
      </c>
      <c r="S42" s="49">
        <v>1</v>
      </c>
      <c r="T42" s="45">
        <v>0</v>
      </c>
      <c r="U42" s="45">
        <v>0</v>
      </c>
      <c r="V42" s="72">
        <f t="shared" si="7"/>
        <v>0</v>
      </c>
    </row>
    <row r="43" spans="1:22" s="24" customFormat="1" ht="22.5" x14ac:dyDescent="0.2">
      <c r="A43" s="93">
        <f t="shared" ca="1" si="9"/>
        <v>41115</v>
      </c>
      <c r="B43" s="32" t="s">
        <v>54</v>
      </c>
      <c r="C43" s="136"/>
      <c r="D43" s="136"/>
      <c r="E43" s="42" t="s">
        <v>7</v>
      </c>
      <c r="F43" s="43">
        <f t="shared" ca="1" si="2"/>
        <v>1</v>
      </c>
      <c r="G43" s="50"/>
      <c r="H43" s="50"/>
      <c r="I43" s="49">
        <v>1</v>
      </c>
      <c r="J43" s="49">
        <v>1</v>
      </c>
      <c r="K43" s="49">
        <v>1</v>
      </c>
      <c r="L43" s="49">
        <v>1</v>
      </c>
      <c r="M43" s="45">
        <v>0</v>
      </c>
      <c r="N43" s="49">
        <v>1</v>
      </c>
      <c r="O43" s="45">
        <v>0</v>
      </c>
      <c r="P43" s="49">
        <v>1</v>
      </c>
      <c r="Q43" s="45">
        <v>0</v>
      </c>
      <c r="R43" s="49">
        <v>1</v>
      </c>
      <c r="S43" s="49">
        <v>1</v>
      </c>
      <c r="T43" s="45">
        <v>0</v>
      </c>
      <c r="U43" s="45">
        <v>0</v>
      </c>
      <c r="V43" s="72">
        <f t="shared" si="7"/>
        <v>0</v>
      </c>
    </row>
    <row r="44" spans="1:22" s="24" customFormat="1" x14ac:dyDescent="0.2">
      <c r="A44" s="93">
        <f t="shared" ca="1" si="9"/>
        <v>41115</v>
      </c>
      <c r="B44" s="32" t="s">
        <v>26</v>
      </c>
      <c r="C44" s="137"/>
      <c r="D44" s="137"/>
      <c r="E44" s="42" t="s">
        <v>9</v>
      </c>
      <c r="F44" s="43">
        <f t="shared" ca="1" si="2"/>
        <v>15</v>
      </c>
      <c r="G44" s="48"/>
      <c r="H44" s="48"/>
      <c r="I44" s="49">
        <v>15</v>
      </c>
      <c r="J44" s="49">
        <v>15</v>
      </c>
      <c r="K44" s="49">
        <v>15</v>
      </c>
      <c r="L44" s="49">
        <v>15</v>
      </c>
      <c r="M44" s="45">
        <v>0</v>
      </c>
      <c r="N44" s="49">
        <v>15</v>
      </c>
      <c r="O44" s="45">
        <v>0</v>
      </c>
      <c r="P44" s="49">
        <v>15</v>
      </c>
      <c r="Q44" s="45">
        <v>0</v>
      </c>
      <c r="R44" s="49">
        <v>15</v>
      </c>
      <c r="S44" s="49">
        <v>15</v>
      </c>
      <c r="T44" s="45">
        <v>0</v>
      </c>
      <c r="U44" s="45">
        <v>0</v>
      </c>
      <c r="V44" s="72">
        <f t="shared" si="7"/>
        <v>0</v>
      </c>
    </row>
    <row r="45" spans="1:22" s="24" customFormat="1" ht="33.75" x14ac:dyDescent="0.2">
      <c r="A45" s="65">
        <f ca="1">IF(VALUE(broj_sheet)&lt;10,
IF(OFFSET(A45,-1,0)=".",broj_sheet*10+(COUNTIF(INDIRECT(ADDRESS(1,COLUMN())&amp;":"&amp;ADDRESS(ROW()-1,COLUMN())),"&lt;99"))+1,
IF(OR(LEN(OFFSET(A45,-1,0))=2,AND(LEN(OFFSET(A45,-1,0))=0,LEN(OFFSET(A45,-3,0))=5)),
IF(LEN(OFFSET(A45,-1,0))=2,(OFFSET(A45,-1,0))*10+1,IF(AND(LEN(OFFSET(A45,-1,0))=0,LEN(OFFSET(A45,-3,0))=5),INT(LEFT(OFFSET(A45,-3,0),3))+1,"greška x")),
IF(LEN(OFFSET(A45,-1,0))=3,(OFFSET(A45,-1,0))*100+1,
IF(LEN(OFFSET(A45,-1,0))=5,(OFFSET(A45,-1,0))+1,"greška1")))),
IF(VALUE(broj_sheet)&gt;=10,
IF(OFFSET(A45,-1,0)= ".",broj_sheet*10+(COUNTIF(INDIRECT(ADDRESS(1,COLUMN())&amp;":"&amp;ADDRESS(ROW()-1,COLUMN())),"&lt;999"))+1,
IF(OR(LEN(OFFSET(A45,-1,0))=3,AND(LEN(OFFSET(A45,-1,0))=0,LEN(OFFSET(A45,-3,0))=6)),
IF(LEN(OFFSET(A45,-1,0))=3,(OFFSET(A45,-1,0))*10+1,IF(AND(LEN(OFFSET(A45,-1,0))=0,LEN(OFFSET(A45,-3,0))=6),INT(LEFT(OFFSET(A45,-3,0),4))+1,"greška y")),
IF(LEN(OFFSET(A45,-1,0))=4,(OFFSET(A45,-1,0))*100+1,
IF(LEN(OFFSET(A45,-1,0))=6,(OFFSET(A45,-1,0))+1,"greška2")))),"greška3"))</f>
        <v>41116</v>
      </c>
      <c r="B45" s="32" t="s">
        <v>149</v>
      </c>
      <c r="C45" s="46"/>
      <c r="D45" s="46"/>
      <c r="E45" s="42" t="s">
        <v>7</v>
      </c>
      <c r="F45" s="43">
        <f t="shared" ca="1" si="2"/>
        <v>3</v>
      </c>
      <c r="G45" s="44"/>
      <c r="H45" s="44">
        <f ca="1">G45*F45</f>
        <v>0</v>
      </c>
      <c r="I45" s="49">
        <v>3</v>
      </c>
      <c r="J45" s="49">
        <v>3</v>
      </c>
      <c r="K45" s="49">
        <v>3</v>
      </c>
      <c r="L45" s="49">
        <v>3</v>
      </c>
      <c r="M45" s="49">
        <v>5</v>
      </c>
      <c r="N45" s="49">
        <v>3</v>
      </c>
      <c r="O45" s="49">
        <v>1</v>
      </c>
      <c r="P45" s="49">
        <v>3</v>
      </c>
      <c r="Q45" s="49">
        <v>1</v>
      </c>
      <c r="R45" s="49">
        <v>3</v>
      </c>
      <c r="S45" s="49">
        <v>3</v>
      </c>
      <c r="T45" s="49">
        <v>0</v>
      </c>
      <c r="U45" s="49">
        <v>0</v>
      </c>
      <c r="V45" s="72">
        <f t="shared" si="7"/>
        <v>0</v>
      </c>
    </row>
    <row r="46" spans="1:22" s="24" customFormat="1" ht="78.75" x14ac:dyDescent="0.2">
      <c r="A46" s="65">
        <f ca="1">IF(VALUE(broj_sheet)&lt;10,
IF(OFFSET(A46,-1,0)=".",broj_sheet*10+(COUNTIF(INDIRECT(ADDRESS(1,COLUMN())&amp;":"&amp;ADDRESS(ROW()-1,COLUMN())),"&lt;99"))+1,
IF(OR(LEN(OFFSET(A46,-1,0))=2,AND(LEN(OFFSET(A46,-1,0))=0,LEN(OFFSET(A46,-3,0))=5)),
IF(LEN(OFFSET(A46,-1,0))=2,(OFFSET(A46,-1,0))*10+1,IF(AND(LEN(OFFSET(A46,-1,0))=0,LEN(OFFSET(A46,-3,0))=5),INT(LEFT(OFFSET(A46,-3,0),3))+1,"greška x")),
IF(LEN(OFFSET(A46,-1,0))=3,(OFFSET(A46,-1,0))*100+1,
IF(LEN(OFFSET(A46,-1,0))=5,(OFFSET(A46,-1,0))+1,"greška1")))),
IF(VALUE(broj_sheet)&gt;=10,
IF(OFFSET(A46,-1,0)= ".",broj_sheet*10+(COUNTIF(INDIRECT(ADDRESS(1,COLUMN())&amp;":"&amp;ADDRESS(ROW()-1,COLUMN())),"&lt;999"))+1,
IF(OR(LEN(OFFSET(A46,-1,0))=3,AND(LEN(OFFSET(A46,-1,0))=0,LEN(OFFSET(A46,-3,0))=6)),
IF(LEN(OFFSET(A46,-1,0))=3,(OFFSET(A46,-1,0))*10+1,IF(AND(LEN(OFFSET(A46,-1,0))=0,LEN(OFFSET(A46,-3,0))=6),INT(LEFT(OFFSET(A46,-3,0),4))+1,"greška y")),
IF(LEN(OFFSET(A46,-1,0))=4,(OFFSET(A46,-1,0))*100+1,
IF(LEN(OFFSET(A46,-1,0))=6,(OFFSET(A46,-1,0))+1,"greška2")))),"greška3"))</f>
        <v>41117</v>
      </c>
      <c r="B46" s="32" t="s">
        <v>152</v>
      </c>
      <c r="C46" s="46"/>
      <c r="D46" s="46"/>
      <c r="E46" s="42" t="s">
        <v>7</v>
      </c>
      <c r="F46" s="43">
        <f t="shared" ca="1" si="2"/>
        <v>4</v>
      </c>
      <c r="G46" s="44"/>
      <c r="H46" s="44">
        <f ca="1">G46*F46</f>
        <v>0</v>
      </c>
      <c r="I46" s="49">
        <v>2</v>
      </c>
      <c r="J46" s="45">
        <v>0</v>
      </c>
      <c r="K46" s="45">
        <v>6</v>
      </c>
      <c r="L46" s="45">
        <v>4</v>
      </c>
      <c r="M46" s="45">
        <v>10</v>
      </c>
      <c r="N46" s="45">
        <v>4</v>
      </c>
      <c r="O46" s="45">
        <v>10</v>
      </c>
      <c r="P46" s="45">
        <v>4</v>
      </c>
      <c r="Q46" s="45">
        <v>8</v>
      </c>
      <c r="R46" s="45">
        <v>6</v>
      </c>
      <c r="S46" s="45">
        <v>4</v>
      </c>
      <c r="T46" s="45">
        <v>0</v>
      </c>
      <c r="U46" s="45">
        <v>0</v>
      </c>
      <c r="V46" s="72">
        <f t="shared" si="7"/>
        <v>0</v>
      </c>
    </row>
    <row r="47" spans="1:22" x14ac:dyDescent="0.2">
      <c r="A47" s="120"/>
      <c r="B47" s="121"/>
      <c r="C47" s="121"/>
      <c r="D47" s="121"/>
      <c r="E47" s="121"/>
      <c r="F47" s="122" t="str">
        <f>"Ukupno "&amp;LOWER(B6)&amp;" - "&amp;LOWER(B7)&amp;":"</f>
        <v>Ukupno sustav video nadzora - oprema:</v>
      </c>
      <c r="G47" s="160">
        <f ca="1">SUM(H8:H46)</f>
        <v>0</v>
      </c>
      <c r="H47" s="160"/>
      <c r="I47" s="49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72">
        <f t="shared" ca="1" si="7"/>
        <v>0</v>
      </c>
    </row>
    <row r="48" spans="1:22" s="24" customFormat="1" x14ac:dyDescent="0.2">
      <c r="A48" s="65"/>
      <c r="B48" s="29"/>
      <c r="C48" s="28"/>
      <c r="D48" s="28"/>
      <c r="E48" s="28"/>
      <c r="F48" s="28"/>
      <c r="G48" s="33"/>
      <c r="H48" s="64"/>
      <c r="I48" s="49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72"/>
    </row>
    <row r="49" spans="1:22" s="24" customFormat="1" x14ac:dyDescent="0.2">
      <c r="A49" s="34">
        <f ca="1">IF(VALUE(broj_sheet)&lt;10,
IF(OFFSET(A49,-1,0)=".",broj_sheet*10+(COUNTIF(INDIRECT(ADDRESS(1,COLUMN())&amp;":"&amp;ADDRESS(ROW()-1,COLUMN())),"&lt;99"))+1,
IF(OR(LEN(OFFSET(A49,-1,0))=2,AND(LEN(OFFSET(A49,-1,0))=0,LEN(OFFSET(A49,-3,0))=5)),
IF(LEN(OFFSET(A49,-1,0))=2,(OFFSET(A49,-1,0))*10+1,IF(AND(LEN(OFFSET(A49,-1,0))=0,LEN(OFFSET(A49,-3,0))=5),INT(LEFT(OFFSET(A49,-3,0),3))+1,"greška x")),
IF(LEN(OFFSET(A49,-1,0))=3,(OFFSET(A49,-1,0))*100+1,
IF(LEN(OFFSET(A49,-1,0))=5,(OFFSET(A49,-1,0))+1,"greška1")))),
IF(VALUE(broj_sheet)&gt;=10,
IF(OFFSET(A49,-1,0)= ".",broj_sheet*10+(COUNTIF(INDIRECT(ADDRESS(1,COLUMN())&amp;":"&amp;ADDRESS(ROW()-1,COLUMN())),"&lt;999"))+1,
IF(OR(LEN(OFFSET(A49,-1,0))=3,AND(LEN(OFFSET(A49,-1,0))=0,LEN(OFFSET(A49,-3,0))=6)),
IF(LEN(OFFSET(A49,-1,0))=3,(OFFSET(A49,-1,0))*10+1,IF(AND(LEN(OFFSET(A49,-1,0))=0,LEN(OFFSET(A49,-3,0))=6),INT(LEFT(OFFSET(A49,-3,0),4))+1,"greška y")),
IF(LEN(OFFSET(A49,-1,0))=4,(OFFSET(A49,-1,0))*100+1,
IF(LEN(OFFSET(A49,-1,0))=6,(OFFSET(A49,-1,0))+1,"greška2")))),"greška3"))</f>
        <v>412</v>
      </c>
      <c r="B49" s="29" t="s">
        <v>10</v>
      </c>
      <c r="C49" s="28"/>
      <c r="D49" s="28"/>
      <c r="E49" s="30"/>
      <c r="F49" s="30"/>
      <c r="G49" s="31"/>
      <c r="H49" s="30"/>
      <c r="I49" s="49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72"/>
    </row>
    <row r="50" spans="1:22" s="24" customFormat="1" ht="33.75" x14ac:dyDescent="0.2">
      <c r="A50" s="65">
        <f ca="1">IF(VALUE(broj_sheet)&lt;10,
IF(OFFSET(A50,-1,0)=".",broj_sheet*10+(COUNTIF(INDIRECT(ADDRESS(1,COLUMN())&amp;":"&amp;ADDRESS(ROW()-1,COLUMN())),"&lt;99"))+1,
IF(OR(LEN(OFFSET(A50,-1,0))=2,AND(LEN(OFFSET(A50,-1,0))=0,LEN(OFFSET(A50,-3,0))=5)),
IF(LEN(OFFSET(A50,-1,0))=2,(OFFSET(A50,-1,0))*10+1,IF(AND(LEN(OFFSET(A50,-1,0))=0,LEN(OFFSET(A50,-3,0))=5),INT(LEFT(OFFSET(A50,-3,0),3))+1,"greška x")),
IF(LEN(OFFSET(A50,-1,0))=3,(OFFSET(A50,-1,0))*100+1,
IF(LEN(OFFSET(A50,-1,0))=5,(OFFSET(A50,-1,0))+1,"greška1")))),
IF(VALUE(broj_sheet)&gt;=10,
IF(OFFSET(A50,-1,0)= ".",broj_sheet*10+(COUNTIF(INDIRECT(ADDRESS(1,COLUMN())&amp;":"&amp;ADDRESS(ROW()-1,COLUMN())),"&lt;999"))+1,
IF(OR(LEN(OFFSET(A50,-1,0))=3,AND(LEN(OFFSET(A50,-1,0))=0,LEN(OFFSET(A50,-3,0))=6)),
IF(LEN(OFFSET(A50,-1,0))=3,(OFFSET(A50,-1,0))*10+1,IF(AND(LEN(OFFSET(A50,-1,0))=0,LEN(OFFSET(A50,-3,0))=6),INT(LEFT(OFFSET(A50,-3,0),4))+1,"greška y")),
IF(LEN(OFFSET(A50,-1,0))=4,(OFFSET(A50,-1,0))*100+1,
IF(LEN(OFFSET(A50,-1,0))=6,(OFFSET(A50,-1,0))+1,"greška2")))),"greška3"))</f>
        <v>41201</v>
      </c>
      <c r="B50" s="32" t="s">
        <v>99</v>
      </c>
      <c r="C50" s="46"/>
      <c r="D50" s="46"/>
      <c r="E50" s="42" t="s">
        <v>9</v>
      </c>
      <c r="F50" s="43">
        <f t="shared" ref="F50:F66" ca="1" si="10">INDIRECT(ADDRESS(ROW(),COLUMN()+2+broj_sheet))</f>
        <v>300</v>
      </c>
      <c r="G50" s="44"/>
      <c r="H50" s="44">
        <f ca="1">G50*F50</f>
        <v>0</v>
      </c>
      <c r="I50" s="49">
        <v>250</v>
      </c>
      <c r="J50" s="45">
        <v>300</v>
      </c>
      <c r="K50" s="45">
        <v>125</v>
      </c>
      <c r="L50" s="45">
        <v>300</v>
      </c>
      <c r="M50" s="45">
        <v>400</v>
      </c>
      <c r="N50" s="45">
        <v>50</v>
      </c>
      <c r="O50" s="45">
        <v>400</v>
      </c>
      <c r="P50" s="45">
        <v>300</v>
      </c>
      <c r="Q50" s="45">
        <v>400</v>
      </c>
      <c r="R50" s="45">
        <v>350</v>
      </c>
      <c r="S50" s="45">
        <v>150</v>
      </c>
      <c r="T50" s="49">
        <v>0</v>
      </c>
      <c r="U50" s="45">
        <v>0</v>
      </c>
      <c r="V50" s="72">
        <f t="shared" ref="V50:V67" si="11">SUM(I50:U50)*G50</f>
        <v>0</v>
      </c>
    </row>
    <row r="51" spans="1:22" s="24" customFormat="1" ht="33.75" x14ac:dyDescent="0.2">
      <c r="A51" s="65">
        <f t="shared" ref="A51:A66" ca="1" si="12">IF(VALUE(broj_sheet)&lt;10,
IF(OFFSET(A51,-1,0)=".",broj_sheet*10+(COUNTIF(INDIRECT(ADDRESS(1,COLUMN())&amp;":"&amp;ADDRESS(ROW()-1,COLUMN())),"&lt;99"))+1,
IF(OR(LEN(OFFSET(A51,-1,0))=2,AND(LEN(OFFSET(A51,-1,0))=0,LEN(OFFSET(A51,-3,0))=5)),
IF(LEN(OFFSET(A51,-1,0))=2,(OFFSET(A51,-1,0))*10+1,IF(AND(LEN(OFFSET(A51,-1,0))=0,LEN(OFFSET(A51,-3,0))=5),INT(LEFT(OFFSET(A51,-3,0),3))+1,"greška x")),
IF(LEN(OFFSET(A51,-1,0))=3,(OFFSET(A51,-1,0))*100+1,
IF(LEN(OFFSET(A51,-1,0))=5,(OFFSET(A51,-1,0))+1,"greška1")))),
IF(VALUE(broj_sheet)&gt;=10,
IF(OFFSET(A51,-1,0)= ".",broj_sheet*10+(COUNTIF(INDIRECT(ADDRESS(1,COLUMN())&amp;":"&amp;ADDRESS(ROW()-1,COLUMN())),"&lt;999"))+1,
IF(OR(LEN(OFFSET(A51,-1,0))=3,AND(LEN(OFFSET(A51,-1,0))=0,LEN(OFFSET(A51,-3,0))=6)),
IF(LEN(OFFSET(A51,-1,0))=3,(OFFSET(A51,-1,0))*10+1,IF(AND(LEN(OFFSET(A51,-1,0))=0,LEN(OFFSET(A51,-3,0))=6),INT(LEFT(OFFSET(A51,-3,0),4))+1,"greška y")),
IF(LEN(OFFSET(A51,-1,0))=4,(OFFSET(A51,-1,0))*100+1,
IF(LEN(OFFSET(A51,-1,0))=6,(OFFSET(A51,-1,0))+1,"greška2")))),"greška3"))</f>
        <v>41202</v>
      </c>
      <c r="B51" s="32" t="s">
        <v>101</v>
      </c>
      <c r="C51" s="46"/>
      <c r="D51" s="46"/>
      <c r="E51" s="42" t="s">
        <v>9</v>
      </c>
      <c r="F51" s="43">
        <f t="shared" ca="1" si="10"/>
        <v>10</v>
      </c>
      <c r="G51" s="44"/>
      <c r="H51" s="44">
        <f t="shared" ref="H51:H66" ca="1" si="13">G51*F51</f>
        <v>0</v>
      </c>
      <c r="I51" s="49">
        <v>20</v>
      </c>
      <c r="J51" s="45">
        <v>15</v>
      </c>
      <c r="K51" s="45">
        <v>0</v>
      </c>
      <c r="L51" s="45">
        <v>10</v>
      </c>
      <c r="M51" s="45">
        <v>50</v>
      </c>
      <c r="N51" s="45">
        <v>20</v>
      </c>
      <c r="O51" s="45">
        <v>50</v>
      </c>
      <c r="P51" s="45">
        <v>20</v>
      </c>
      <c r="Q51" s="45">
        <v>40</v>
      </c>
      <c r="R51" s="45">
        <v>30</v>
      </c>
      <c r="S51" s="45">
        <v>20</v>
      </c>
      <c r="T51" s="49">
        <v>0</v>
      </c>
      <c r="U51" s="45">
        <v>0</v>
      </c>
      <c r="V51" s="72">
        <f t="shared" si="11"/>
        <v>0</v>
      </c>
    </row>
    <row r="52" spans="1:22" s="24" customFormat="1" ht="33.75" x14ac:dyDescent="0.2">
      <c r="A52" s="65">
        <f t="shared" ca="1" si="12"/>
        <v>41203</v>
      </c>
      <c r="B52" s="32" t="s">
        <v>102</v>
      </c>
      <c r="C52" s="46"/>
      <c r="D52" s="46"/>
      <c r="E52" s="42" t="s">
        <v>9</v>
      </c>
      <c r="F52" s="43">
        <f t="shared" ca="1" si="10"/>
        <v>350</v>
      </c>
      <c r="G52" s="44"/>
      <c r="H52" s="44">
        <f t="shared" ca="1" si="13"/>
        <v>0</v>
      </c>
      <c r="I52" s="49">
        <v>200</v>
      </c>
      <c r="J52" s="45">
        <v>250</v>
      </c>
      <c r="K52" s="45">
        <v>400</v>
      </c>
      <c r="L52" s="45">
        <v>350</v>
      </c>
      <c r="M52" s="45">
        <v>720</v>
      </c>
      <c r="N52" s="45">
        <v>400</v>
      </c>
      <c r="O52" s="45">
        <v>250</v>
      </c>
      <c r="P52" s="45">
        <v>300</v>
      </c>
      <c r="Q52" s="45">
        <v>130</v>
      </c>
      <c r="R52" s="45">
        <v>225</v>
      </c>
      <c r="S52" s="45">
        <v>350</v>
      </c>
      <c r="T52" s="49">
        <v>0</v>
      </c>
      <c r="U52" s="45">
        <v>850</v>
      </c>
      <c r="V52" s="72">
        <f t="shared" si="11"/>
        <v>0</v>
      </c>
    </row>
    <row r="53" spans="1:22" s="24" customFormat="1" ht="33.75" x14ac:dyDescent="0.2">
      <c r="A53" s="65">
        <f t="shared" ca="1" si="12"/>
        <v>41204</v>
      </c>
      <c r="B53" s="32" t="s">
        <v>103</v>
      </c>
      <c r="C53" s="46"/>
      <c r="D53" s="46"/>
      <c r="E53" s="42" t="s">
        <v>9</v>
      </c>
      <c r="F53" s="43">
        <f t="shared" ca="1" si="10"/>
        <v>20</v>
      </c>
      <c r="G53" s="44"/>
      <c r="H53" s="44">
        <f t="shared" ca="1" si="13"/>
        <v>0</v>
      </c>
      <c r="I53" s="49">
        <v>20</v>
      </c>
      <c r="J53" s="45">
        <v>20</v>
      </c>
      <c r="K53" s="49">
        <v>20</v>
      </c>
      <c r="L53" s="49">
        <v>20</v>
      </c>
      <c r="M53" s="49">
        <v>20</v>
      </c>
      <c r="N53" s="45">
        <v>20</v>
      </c>
      <c r="O53" s="49">
        <v>20</v>
      </c>
      <c r="P53" s="49">
        <v>20</v>
      </c>
      <c r="Q53" s="49">
        <v>20</v>
      </c>
      <c r="R53" s="49">
        <v>20</v>
      </c>
      <c r="S53" s="49">
        <v>20</v>
      </c>
      <c r="T53" s="49">
        <v>0</v>
      </c>
      <c r="U53" s="45">
        <v>50</v>
      </c>
      <c r="V53" s="72">
        <f t="shared" si="11"/>
        <v>0</v>
      </c>
    </row>
    <row r="54" spans="1:22" s="24" customFormat="1" ht="33.75" x14ac:dyDescent="0.2">
      <c r="A54" s="65">
        <f t="shared" ca="1" si="12"/>
        <v>41205</v>
      </c>
      <c r="B54" s="32" t="s">
        <v>104</v>
      </c>
      <c r="C54" s="46"/>
      <c r="D54" s="46"/>
      <c r="E54" s="42" t="s">
        <v>9</v>
      </c>
      <c r="F54" s="43">
        <f t="shared" ca="1" si="10"/>
        <v>20</v>
      </c>
      <c r="G54" s="44"/>
      <c r="H54" s="44">
        <f t="shared" ca="1" si="13"/>
        <v>0</v>
      </c>
      <c r="I54" s="49">
        <v>20</v>
      </c>
      <c r="J54" s="45">
        <v>20</v>
      </c>
      <c r="K54" s="45">
        <v>20</v>
      </c>
      <c r="L54" s="45">
        <v>20</v>
      </c>
      <c r="M54" s="45">
        <v>20</v>
      </c>
      <c r="N54" s="45">
        <v>20</v>
      </c>
      <c r="O54" s="45">
        <v>20</v>
      </c>
      <c r="P54" s="45">
        <v>20</v>
      </c>
      <c r="Q54" s="45">
        <v>20</v>
      </c>
      <c r="R54" s="45">
        <v>20</v>
      </c>
      <c r="S54" s="45">
        <v>20</v>
      </c>
      <c r="T54" s="49">
        <v>0</v>
      </c>
      <c r="U54" s="45">
        <v>0</v>
      </c>
      <c r="V54" s="72">
        <f t="shared" si="11"/>
        <v>0</v>
      </c>
    </row>
    <row r="55" spans="1:22" s="24" customFormat="1" ht="33.75" x14ac:dyDescent="0.2">
      <c r="A55" s="65">
        <f t="shared" ca="1" si="12"/>
        <v>41206</v>
      </c>
      <c r="B55" s="32" t="s">
        <v>128</v>
      </c>
      <c r="C55" s="46"/>
      <c r="D55" s="46"/>
      <c r="E55" s="42" t="s">
        <v>9</v>
      </c>
      <c r="F55" s="43">
        <f t="shared" ca="1" si="10"/>
        <v>20</v>
      </c>
      <c r="G55" s="44"/>
      <c r="H55" s="44">
        <f t="shared" ca="1" si="13"/>
        <v>0</v>
      </c>
      <c r="I55" s="49">
        <v>20</v>
      </c>
      <c r="J55" s="45">
        <v>20</v>
      </c>
      <c r="K55" s="45">
        <v>20</v>
      </c>
      <c r="L55" s="45">
        <v>20</v>
      </c>
      <c r="M55" s="45">
        <v>20</v>
      </c>
      <c r="N55" s="45">
        <v>20</v>
      </c>
      <c r="O55" s="45">
        <v>20</v>
      </c>
      <c r="P55" s="45">
        <v>20</v>
      </c>
      <c r="Q55" s="45">
        <v>20</v>
      </c>
      <c r="R55" s="45">
        <v>20</v>
      </c>
      <c r="S55" s="45">
        <v>20</v>
      </c>
      <c r="T55" s="49">
        <v>0</v>
      </c>
      <c r="U55" s="45">
        <v>20</v>
      </c>
      <c r="V55" s="72">
        <f t="shared" si="11"/>
        <v>0</v>
      </c>
    </row>
    <row r="56" spans="1:22" s="24" customFormat="1" ht="33.75" x14ac:dyDescent="0.2">
      <c r="A56" s="65">
        <f t="shared" ca="1" si="12"/>
        <v>41207</v>
      </c>
      <c r="B56" s="32" t="s">
        <v>153</v>
      </c>
      <c r="C56" s="46"/>
      <c r="D56" s="46"/>
      <c r="E56" s="42" t="s">
        <v>9</v>
      </c>
      <c r="F56" s="43">
        <f t="shared" ca="1" si="10"/>
        <v>400</v>
      </c>
      <c r="G56" s="44"/>
      <c r="H56" s="44">
        <f t="shared" ca="1" si="13"/>
        <v>0</v>
      </c>
      <c r="I56" s="49">
        <v>400</v>
      </c>
      <c r="J56" s="45">
        <v>350</v>
      </c>
      <c r="K56" s="45">
        <v>450</v>
      </c>
      <c r="L56" s="45">
        <v>400</v>
      </c>
      <c r="M56" s="45">
        <v>550</v>
      </c>
      <c r="N56" s="45">
        <v>400</v>
      </c>
      <c r="O56" s="45">
        <v>250</v>
      </c>
      <c r="P56" s="45">
        <v>300</v>
      </c>
      <c r="Q56" s="45">
        <v>200</v>
      </c>
      <c r="R56" s="45">
        <v>300</v>
      </c>
      <c r="S56" s="45">
        <v>400</v>
      </c>
      <c r="T56" s="49">
        <v>0</v>
      </c>
      <c r="U56" s="45">
        <v>1700</v>
      </c>
      <c r="V56" s="72">
        <f t="shared" si="11"/>
        <v>0</v>
      </c>
    </row>
    <row r="57" spans="1:22" s="24" customFormat="1" ht="33.75" x14ac:dyDescent="0.2">
      <c r="A57" s="65">
        <f t="shared" ca="1" si="12"/>
        <v>41208</v>
      </c>
      <c r="B57" s="32" t="s">
        <v>154</v>
      </c>
      <c r="C57" s="46"/>
      <c r="D57" s="46"/>
      <c r="E57" s="42" t="s">
        <v>9</v>
      </c>
      <c r="F57" s="43">
        <f t="shared" ca="1" si="10"/>
        <v>220</v>
      </c>
      <c r="G57" s="44"/>
      <c r="H57" s="44">
        <f t="shared" ca="1" si="13"/>
        <v>0</v>
      </c>
      <c r="I57" s="49">
        <v>100</v>
      </c>
      <c r="J57" s="45">
        <v>0</v>
      </c>
      <c r="K57" s="45">
        <v>0</v>
      </c>
      <c r="L57" s="45">
        <v>220</v>
      </c>
      <c r="M57" s="45">
        <v>1250</v>
      </c>
      <c r="N57" s="45">
        <v>300</v>
      </c>
      <c r="O57" s="45">
        <v>450</v>
      </c>
      <c r="P57" s="45">
        <v>0</v>
      </c>
      <c r="Q57" s="45">
        <v>400</v>
      </c>
      <c r="R57" s="45">
        <v>300</v>
      </c>
      <c r="S57" s="45">
        <v>200</v>
      </c>
      <c r="T57" s="49">
        <v>0</v>
      </c>
      <c r="U57" s="45">
        <v>0</v>
      </c>
      <c r="V57" s="72">
        <f t="shared" si="11"/>
        <v>0</v>
      </c>
    </row>
    <row r="58" spans="1:22" s="92" customFormat="1" ht="33.75" x14ac:dyDescent="0.2">
      <c r="A58" s="73">
        <f t="shared" ca="1" si="12"/>
        <v>41209</v>
      </c>
      <c r="B58" s="32" t="s">
        <v>74</v>
      </c>
      <c r="C58" s="46" t="s">
        <v>23</v>
      </c>
      <c r="D58" s="46" t="s">
        <v>23</v>
      </c>
      <c r="E58" s="42" t="s">
        <v>9</v>
      </c>
      <c r="F58" s="43">
        <f t="shared" ca="1" si="10"/>
        <v>10</v>
      </c>
      <c r="G58" s="44"/>
      <c r="H58" s="44">
        <f t="shared" ca="1" si="13"/>
        <v>0</v>
      </c>
      <c r="I58" s="91">
        <v>10</v>
      </c>
      <c r="J58" s="91">
        <v>10</v>
      </c>
      <c r="K58" s="91">
        <v>10</v>
      </c>
      <c r="L58" s="91">
        <v>10</v>
      </c>
      <c r="M58" s="91">
        <v>30</v>
      </c>
      <c r="N58" s="91">
        <v>10</v>
      </c>
      <c r="O58" s="91">
        <v>10</v>
      </c>
      <c r="P58" s="91">
        <v>10</v>
      </c>
      <c r="Q58" s="91">
        <v>10</v>
      </c>
      <c r="R58" s="91">
        <v>10</v>
      </c>
      <c r="S58" s="91">
        <v>10</v>
      </c>
      <c r="T58" s="49">
        <v>0</v>
      </c>
      <c r="U58" s="91">
        <v>10</v>
      </c>
      <c r="V58" s="72">
        <f t="shared" si="11"/>
        <v>0</v>
      </c>
    </row>
    <row r="59" spans="1:22" s="92" customFormat="1" ht="33.75" x14ac:dyDescent="0.2">
      <c r="A59" s="73">
        <f t="shared" ca="1" si="12"/>
        <v>41210</v>
      </c>
      <c r="B59" s="32" t="s">
        <v>75</v>
      </c>
      <c r="C59" s="46" t="s">
        <v>23</v>
      </c>
      <c r="D59" s="46" t="s">
        <v>23</v>
      </c>
      <c r="E59" s="42" t="s">
        <v>9</v>
      </c>
      <c r="F59" s="43">
        <f t="shared" ca="1" si="10"/>
        <v>20</v>
      </c>
      <c r="G59" s="44"/>
      <c r="H59" s="44">
        <f t="shared" ca="1" si="13"/>
        <v>0</v>
      </c>
      <c r="I59" s="91">
        <v>20</v>
      </c>
      <c r="J59" s="91">
        <v>20</v>
      </c>
      <c r="K59" s="91">
        <v>20</v>
      </c>
      <c r="L59" s="91">
        <v>20</v>
      </c>
      <c r="M59" s="91">
        <v>40</v>
      </c>
      <c r="N59" s="91">
        <v>20</v>
      </c>
      <c r="O59" s="91">
        <v>20</v>
      </c>
      <c r="P59" s="91">
        <v>20</v>
      </c>
      <c r="Q59" s="91">
        <v>20</v>
      </c>
      <c r="R59" s="91">
        <v>20</v>
      </c>
      <c r="S59" s="91">
        <v>20</v>
      </c>
      <c r="T59" s="49">
        <v>0</v>
      </c>
      <c r="U59" s="91">
        <v>20</v>
      </c>
      <c r="V59" s="72">
        <f t="shared" si="11"/>
        <v>0</v>
      </c>
    </row>
    <row r="60" spans="1:22" s="92" customFormat="1" ht="45" x14ac:dyDescent="0.2">
      <c r="A60" s="73">
        <f t="shared" ca="1" si="12"/>
        <v>41211</v>
      </c>
      <c r="B60" s="32" t="s">
        <v>132</v>
      </c>
      <c r="C60" s="46" t="s">
        <v>23</v>
      </c>
      <c r="D60" s="46" t="s">
        <v>23</v>
      </c>
      <c r="E60" s="42" t="s">
        <v>9</v>
      </c>
      <c r="F60" s="43">
        <f t="shared" ca="1" si="10"/>
        <v>5</v>
      </c>
      <c r="G60" s="44"/>
      <c r="H60" s="44">
        <f t="shared" ca="1" si="13"/>
        <v>0</v>
      </c>
      <c r="I60" s="91">
        <v>5</v>
      </c>
      <c r="J60" s="91">
        <v>5</v>
      </c>
      <c r="K60" s="91">
        <v>5</v>
      </c>
      <c r="L60" s="91">
        <v>5</v>
      </c>
      <c r="M60" s="91">
        <v>20</v>
      </c>
      <c r="N60" s="91">
        <v>5</v>
      </c>
      <c r="O60" s="91">
        <v>5</v>
      </c>
      <c r="P60" s="91">
        <v>5</v>
      </c>
      <c r="Q60" s="91">
        <v>5</v>
      </c>
      <c r="R60" s="91">
        <v>5</v>
      </c>
      <c r="S60" s="91">
        <v>5</v>
      </c>
      <c r="T60" s="49">
        <v>0</v>
      </c>
      <c r="U60" s="68">
        <v>40</v>
      </c>
      <c r="V60" s="72">
        <f t="shared" si="11"/>
        <v>0</v>
      </c>
    </row>
    <row r="61" spans="1:22" s="92" customFormat="1" ht="45" x14ac:dyDescent="0.2">
      <c r="A61" s="73">
        <f t="shared" ca="1" si="12"/>
        <v>41212</v>
      </c>
      <c r="B61" s="32" t="s">
        <v>71</v>
      </c>
      <c r="C61" s="46" t="s">
        <v>23</v>
      </c>
      <c r="D61" s="46" t="s">
        <v>23</v>
      </c>
      <c r="E61" s="42" t="s">
        <v>9</v>
      </c>
      <c r="F61" s="43">
        <f t="shared" ca="1" si="10"/>
        <v>25</v>
      </c>
      <c r="G61" s="44"/>
      <c r="H61" s="44">
        <f t="shared" ca="1" si="13"/>
        <v>0</v>
      </c>
      <c r="I61" s="91">
        <v>25</v>
      </c>
      <c r="J61" s="91">
        <v>25</v>
      </c>
      <c r="K61" s="91">
        <v>25</v>
      </c>
      <c r="L61" s="91">
        <v>25</v>
      </c>
      <c r="M61" s="91">
        <v>50</v>
      </c>
      <c r="N61" s="91">
        <v>25</v>
      </c>
      <c r="O61" s="91">
        <v>25</v>
      </c>
      <c r="P61" s="91">
        <v>25</v>
      </c>
      <c r="Q61" s="91">
        <v>25</v>
      </c>
      <c r="R61" s="91">
        <v>25</v>
      </c>
      <c r="S61" s="91">
        <v>25</v>
      </c>
      <c r="T61" s="49">
        <v>0</v>
      </c>
      <c r="U61" s="68">
        <v>40</v>
      </c>
      <c r="V61" s="72">
        <f t="shared" si="11"/>
        <v>0</v>
      </c>
    </row>
    <row r="62" spans="1:22" s="92" customFormat="1" ht="45" x14ac:dyDescent="0.2">
      <c r="A62" s="73">
        <f t="shared" ca="1" si="12"/>
        <v>41213</v>
      </c>
      <c r="B62" s="32" t="s">
        <v>76</v>
      </c>
      <c r="C62" s="46" t="s">
        <v>23</v>
      </c>
      <c r="D62" s="46" t="s">
        <v>23</v>
      </c>
      <c r="E62" s="42" t="s">
        <v>9</v>
      </c>
      <c r="F62" s="43">
        <f t="shared" ca="1" si="10"/>
        <v>40</v>
      </c>
      <c r="G62" s="44"/>
      <c r="H62" s="44">
        <f t="shared" ca="1" si="13"/>
        <v>0</v>
      </c>
      <c r="I62" s="91">
        <v>40</v>
      </c>
      <c r="J62" s="91">
        <v>40</v>
      </c>
      <c r="K62" s="91">
        <v>40</v>
      </c>
      <c r="L62" s="91">
        <v>40</v>
      </c>
      <c r="M62" s="91">
        <v>60</v>
      </c>
      <c r="N62" s="91">
        <v>40</v>
      </c>
      <c r="O62" s="91">
        <v>40</v>
      </c>
      <c r="P62" s="91">
        <v>40</v>
      </c>
      <c r="Q62" s="91">
        <v>40</v>
      </c>
      <c r="R62" s="91">
        <v>40</v>
      </c>
      <c r="S62" s="91">
        <v>40</v>
      </c>
      <c r="T62" s="49">
        <v>0</v>
      </c>
      <c r="U62" s="91">
        <v>40</v>
      </c>
      <c r="V62" s="72">
        <f t="shared" si="11"/>
        <v>0</v>
      </c>
    </row>
    <row r="63" spans="1:22" s="92" customFormat="1" ht="22.5" x14ac:dyDescent="0.2">
      <c r="A63" s="73">
        <f t="shared" ca="1" si="12"/>
        <v>41214</v>
      </c>
      <c r="B63" s="32" t="s">
        <v>134</v>
      </c>
      <c r="C63" s="46" t="s">
        <v>23</v>
      </c>
      <c r="D63" s="46" t="s">
        <v>23</v>
      </c>
      <c r="E63" s="42" t="s">
        <v>9</v>
      </c>
      <c r="F63" s="43">
        <f t="shared" ca="1" si="10"/>
        <v>10</v>
      </c>
      <c r="G63" s="44"/>
      <c r="H63" s="44">
        <f t="shared" ca="1" si="13"/>
        <v>0</v>
      </c>
      <c r="I63" s="91">
        <v>10</v>
      </c>
      <c r="J63" s="91">
        <v>10</v>
      </c>
      <c r="K63" s="91">
        <v>10</v>
      </c>
      <c r="L63" s="91">
        <v>10</v>
      </c>
      <c r="M63" s="91">
        <v>15</v>
      </c>
      <c r="N63" s="91">
        <v>10</v>
      </c>
      <c r="O63" s="91">
        <v>15</v>
      </c>
      <c r="P63" s="91">
        <v>10</v>
      </c>
      <c r="Q63" s="91">
        <v>15</v>
      </c>
      <c r="R63" s="91">
        <v>15</v>
      </c>
      <c r="S63" s="91">
        <v>10</v>
      </c>
      <c r="T63" s="49">
        <v>0</v>
      </c>
      <c r="U63" s="91">
        <v>50</v>
      </c>
      <c r="V63" s="72">
        <f t="shared" si="11"/>
        <v>0</v>
      </c>
    </row>
    <row r="64" spans="1:22" s="92" customFormat="1" ht="45" x14ac:dyDescent="0.2">
      <c r="A64" s="73">
        <f t="shared" ca="1" si="12"/>
        <v>41215</v>
      </c>
      <c r="B64" s="32" t="s">
        <v>77</v>
      </c>
      <c r="C64" s="46" t="s">
        <v>23</v>
      </c>
      <c r="D64" s="46" t="s">
        <v>23</v>
      </c>
      <c r="E64" s="42" t="s">
        <v>8</v>
      </c>
      <c r="F64" s="43">
        <f t="shared" ca="1" si="10"/>
        <v>1</v>
      </c>
      <c r="G64" s="44"/>
      <c r="H64" s="44">
        <f t="shared" ca="1" si="13"/>
        <v>0</v>
      </c>
      <c r="I64" s="91">
        <v>1</v>
      </c>
      <c r="J64" s="91">
        <v>1</v>
      </c>
      <c r="K64" s="91">
        <v>1</v>
      </c>
      <c r="L64" s="91">
        <v>1</v>
      </c>
      <c r="M64" s="91">
        <v>1</v>
      </c>
      <c r="N64" s="91">
        <v>1</v>
      </c>
      <c r="O64" s="91">
        <v>1</v>
      </c>
      <c r="P64" s="91">
        <v>1</v>
      </c>
      <c r="Q64" s="91">
        <v>1</v>
      </c>
      <c r="R64" s="91">
        <v>1</v>
      </c>
      <c r="S64" s="91">
        <v>1</v>
      </c>
      <c r="T64" s="49">
        <v>0</v>
      </c>
      <c r="U64" s="91">
        <v>1</v>
      </c>
      <c r="V64" s="72">
        <f t="shared" si="11"/>
        <v>0</v>
      </c>
    </row>
    <row r="65" spans="1:22" s="92" customFormat="1" ht="22.5" x14ac:dyDescent="0.2">
      <c r="A65" s="73">
        <f t="shared" ca="1" si="12"/>
        <v>41216</v>
      </c>
      <c r="B65" s="32" t="s">
        <v>78</v>
      </c>
      <c r="C65" s="46" t="s">
        <v>23</v>
      </c>
      <c r="D65" s="46" t="s">
        <v>23</v>
      </c>
      <c r="E65" s="42" t="s">
        <v>8</v>
      </c>
      <c r="F65" s="43">
        <f t="shared" ca="1" si="10"/>
        <v>1</v>
      </c>
      <c r="G65" s="44"/>
      <c r="H65" s="44">
        <f t="shared" ca="1" si="13"/>
        <v>0</v>
      </c>
      <c r="I65" s="91">
        <v>1</v>
      </c>
      <c r="J65" s="91">
        <v>1</v>
      </c>
      <c r="K65" s="91">
        <v>1</v>
      </c>
      <c r="L65" s="91">
        <v>1</v>
      </c>
      <c r="M65" s="91">
        <v>1</v>
      </c>
      <c r="N65" s="91">
        <v>1</v>
      </c>
      <c r="O65" s="91">
        <v>1</v>
      </c>
      <c r="P65" s="91">
        <v>1</v>
      </c>
      <c r="Q65" s="91">
        <v>1</v>
      </c>
      <c r="R65" s="91">
        <v>1</v>
      </c>
      <c r="S65" s="91">
        <v>1</v>
      </c>
      <c r="T65" s="49">
        <v>0</v>
      </c>
      <c r="U65" s="91">
        <v>1</v>
      </c>
      <c r="V65" s="72">
        <f t="shared" si="11"/>
        <v>0</v>
      </c>
    </row>
    <row r="66" spans="1:22" s="24" customFormat="1" ht="56.25" x14ac:dyDescent="0.2">
      <c r="A66" s="65">
        <f t="shared" ca="1" si="12"/>
        <v>41217</v>
      </c>
      <c r="B66" s="32" t="s">
        <v>60</v>
      </c>
      <c r="C66" s="46" t="s">
        <v>23</v>
      </c>
      <c r="D66" s="46" t="s">
        <v>23</v>
      </c>
      <c r="E66" s="42" t="s">
        <v>8</v>
      </c>
      <c r="F66" s="43">
        <f t="shared" ca="1" si="10"/>
        <v>2</v>
      </c>
      <c r="G66" s="44"/>
      <c r="H66" s="44">
        <f t="shared" ca="1" si="13"/>
        <v>0</v>
      </c>
      <c r="I66" s="49">
        <v>2</v>
      </c>
      <c r="J66" s="45">
        <v>2</v>
      </c>
      <c r="K66" s="45">
        <v>2</v>
      </c>
      <c r="L66" s="45">
        <v>2</v>
      </c>
      <c r="M66" s="45">
        <v>5</v>
      </c>
      <c r="N66" s="45">
        <v>2</v>
      </c>
      <c r="O66" s="45">
        <v>2</v>
      </c>
      <c r="P66" s="45">
        <v>2</v>
      </c>
      <c r="Q66" s="45">
        <v>2</v>
      </c>
      <c r="R66" s="45">
        <v>2</v>
      </c>
      <c r="S66" s="45">
        <v>2</v>
      </c>
      <c r="T66" s="49">
        <v>0</v>
      </c>
      <c r="U66" s="45">
        <v>2</v>
      </c>
      <c r="V66" s="72">
        <f t="shared" si="11"/>
        <v>0</v>
      </c>
    </row>
    <row r="67" spans="1:22" x14ac:dyDescent="0.2">
      <c r="A67" s="120"/>
      <c r="B67" s="121"/>
      <c r="C67" s="121"/>
      <c r="D67" s="121"/>
      <c r="E67" s="121"/>
      <c r="F67" s="122" t="str">
        <f>"Ukupno "&amp;LOWER(B6)&amp;" - "&amp;LOWER(B49)&amp;":"</f>
        <v>Ukupno sustav video nadzora - instalacije:</v>
      </c>
      <c r="G67" s="160">
        <f ca="1">SUM(H50:H66)</f>
        <v>0</v>
      </c>
      <c r="H67" s="160"/>
      <c r="I67" s="49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72">
        <f t="shared" ca="1" si="11"/>
        <v>0</v>
      </c>
    </row>
    <row r="68" spans="1:22" s="24" customFormat="1" x14ac:dyDescent="0.2">
      <c r="A68" s="65"/>
      <c r="B68" s="29"/>
      <c r="C68" s="28"/>
      <c r="D68" s="28"/>
      <c r="E68" s="28"/>
      <c r="F68" s="28"/>
      <c r="G68" s="33"/>
      <c r="H68" s="64"/>
      <c r="I68" s="49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72"/>
    </row>
    <row r="69" spans="1:22" s="24" customFormat="1" x14ac:dyDescent="0.2">
      <c r="A69" s="34">
        <f t="shared" ref="A69:A78" ca="1" si="14">IF(VALUE(broj_sheet)&lt;10,
IF(OFFSET(A69,-1,0)=".",broj_sheet*10+(COUNTIF(INDIRECT(ADDRESS(1,COLUMN())&amp;":"&amp;ADDRESS(ROW()-1,COLUMN())),"&lt;99"))+1,
IF(OR(LEN(OFFSET(A69,-1,0))=2,AND(LEN(OFFSET(A69,-1,0))=0,LEN(OFFSET(A69,-3,0))=5)),
IF(LEN(OFFSET(A69,-1,0))=2,(OFFSET(A69,-1,0))*10+1,IF(AND(LEN(OFFSET(A69,-1,0))=0,LEN(OFFSET(A69,-3,0))=5),INT(LEFT(OFFSET(A69,-3,0),3))+1,"greška x")),
IF(LEN(OFFSET(A69,-1,0))=3,(OFFSET(A69,-1,0))*100+1,
IF(LEN(OFFSET(A69,-1,0))=5,(OFFSET(A69,-1,0))+1,"greška1")))),
IF(VALUE(broj_sheet)&gt;=10,
IF(OFFSET(A69,-1,0)= ".",broj_sheet*10+(COUNTIF(INDIRECT(ADDRESS(1,COLUMN())&amp;":"&amp;ADDRESS(ROW()-1,COLUMN())),"&lt;999"))+1,
IF(OR(LEN(OFFSET(A69,-1,0))=3,AND(LEN(OFFSET(A69,-1,0))=0,LEN(OFFSET(A69,-3,0))=6)),
IF(LEN(OFFSET(A69,-1,0))=3,(OFFSET(A69,-1,0))*10+1,IF(AND(LEN(OFFSET(A69,-1,0))=0,LEN(OFFSET(A69,-3,0))=6),INT(LEFT(OFFSET(A69,-3,0),4))+1,"greška y")),
IF(LEN(OFFSET(A69,-1,0))=4,(OFFSET(A69,-1,0))*100+1,
IF(LEN(OFFSET(A69,-1,0))=6,(OFFSET(A69,-1,0))+1,"greška2")))),"greška3"))</f>
        <v>413</v>
      </c>
      <c r="B69" s="29" t="s">
        <v>15</v>
      </c>
      <c r="C69" s="28"/>
      <c r="D69" s="28"/>
      <c r="E69" s="30"/>
      <c r="F69" s="30"/>
      <c r="G69" s="31"/>
      <c r="H69" s="30"/>
      <c r="I69" s="49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72"/>
    </row>
    <row r="70" spans="1:22" s="2" customFormat="1" ht="56.25" x14ac:dyDescent="0.2">
      <c r="A70" s="65">
        <f t="shared" ca="1" si="14"/>
        <v>41301</v>
      </c>
      <c r="B70" s="32" t="s">
        <v>84</v>
      </c>
      <c r="C70" s="46" t="s">
        <v>23</v>
      </c>
      <c r="D70" s="46" t="s">
        <v>23</v>
      </c>
      <c r="E70" s="75" t="s">
        <v>7</v>
      </c>
      <c r="F70" s="43">
        <f t="shared" ref="F70:F78" ca="1" si="15">INDIRECT(ADDRESS(ROW(),COLUMN()+2+broj_sheet))</f>
        <v>11</v>
      </c>
      <c r="G70" s="44"/>
      <c r="H70" s="76">
        <f t="shared" ref="H70:H73" ca="1" si="16">G70*F70</f>
        <v>0</v>
      </c>
      <c r="I70" s="49">
        <v>10</v>
      </c>
      <c r="J70" s="45">
        <v>6</v>
      </c>
      <c r="K70" s="45">
        <v>11</v>
      </c>
      <c r="L70" s="45">
        <v>11</v>
      </c>
      <c r="M70" s="45">
        <v>21</v>
      </c>
      <c r="N70" s="45">
        <v>11</v>
      </c>
      <c r="O70" s="45">
        <v>10</v>
      </c>
      <c r="P70" s="45">
        <v>11</v>
      </c>
      <c r="Q70" s="45">
        <v>7</v>
      </c>
      <c r="R70" s="45">
        <v>9</v>
      </c>
      <c r="S70" s="45">
        <v>10</v>
      </c>
      <c r="T70" s="49">
        <v>0</v>
      </c>
      <c r="U70" s="45">
        <v>17</v>
      </c>
      <c r="V70" s="72">
        <f t="shared" ref="V70:V79" si="17">SUM(I70:U70)*G70</f>
        <v>0</v>
      </c>
    </row>
    <row r="71" spans="1:22" s="2" customFormat="1" ht="45" x14ac:dyDescent="0.2">
      <c r="A71" s="65">
        <f t="shared" ca="1" si="14"/>
        <v>41302</v>
      </c>
      <c r="B71" s="52" t="s">
        <v>96</v>
      </c>
      <c r="C71" s="46" t="s">
        <v>23</v>
      </c>
      <c r="D71" s="46" t="s">
        <v>23</v>
      </c>
      <c r="E71" s="75" t="s">
        <v>8</v>
      </c>
      <c r="F71" s="43">
        <f t="shared" ca="1" si="15"/>
        <v>1</v>
      </c>
      <c r="G71" s="44"/>
      <c r="H71" s="76">
        <f t="shared" ca="1" si="16"/>
        <v>0</v>
      </c>
      <c r="I71" s="49">
        <v>1</v>
      </c>
      <c r="J71" s="49">
        <v>1</v>
      </c>
      <c r="K71" s="49">
        <v>1</v>
      </c>
      <c r="L71" s="49">
        <v>1</v>
      </c>
      <c r="M71" s="49">
        <v>2</v>
      </c>
      <c r="N71" s="49">
        <v>1</v>
      </c>
      <c r="O71" s="49">
        <v>1</v>
      </c>
      <c r="P71" s="49">
        <v>1</v>
      </c>
      <c r="Q71" s="49">
        <v>1</v>
      </c>
      <c r="R71" s="49">
        <v>1</v>
      </c>
      <c r="S71" s="49">
        <v>1</v>
      </c>
      <c r="T71" s="49">
        <v>0</v>
      </c>
      <c r="U71" s="49">
        <v>0</v>
      </c>
      <c r="V71" s="72">
        <f t="shared" si="17"/>
        <v>0</v>
      </c>
    </row>
    <row r="72" spans="1:22" s="2" customFormat="1" ht="33.75" x14ac:dyDescent="0.2">
      <c r="A72" s="65">
        <f t="shared" ca="1" si="14"/>
        <v>41303</v>
      </c>
      <c r="B72" s="52" t="s">
        <v>81</v>
      </c>
      <c r="C72" s="46" t="s">
        <v>23</v>
      </c>
      <c r="D72" s="46" t="s">
        <v>23</v>
      </c>
      <c r="E72" s="75" t="s">
        <v>8</v>
      </c>
      <c r="F72" s="43">
        <f t="shared" ca="1" si="15"/>
        <v>1</v>
      </c>
      <c r="G72" s="44"/>
      <c r="H72" s="76">
        <f t="shared" ca="1" si="16"/>
        <v>0</v>
      </c>
      <c r="I72" s="49">
        <v>1</v>
      </c>
      <c r="J72" s="49">
        <v>1</v>
      </c>
      <c r="K72" s="49">
        <v>1</v>
      </c>
      <c r="L72" s="49">
        <v>1</v>
      </c>
      <c r="M72" s="49">
        <v>1</v>
      </c>
      <c r="N72" s="49">
        <v>1</v>
      </c>
      <c r="O72" s="49">
        <v>1</v>
      </c>
      <c r="P72" s="49">
        <v>1</v>
      </c>
      <c r="Q72" s="49">
        <v>1</v>
      </c>
      <c r="R72" s="49">
        <v>1</v>
      </c>
      <c r="S72" s="49">
        <v>1</v>
      </c>
      <c r="T72" s="49">
        <v>0</v>
      </c>
      <c r="U72" s="49">
        <v>0</v>
      </c>
      <c r="V72" s="72">
        <f t="shared" si="17"/>
        <v>0</v>
      </c>
    </row>
    <row r="73" spans="1:22" s="2" customFormat="1" ht="22.5" x14ac:dyDescent="0.2">
      <c r="A73" s="65">
        <f t="shared" ca="1" si="14"/>
        <v>41304</v>
      </c>
      <c r="B73" s="52" t="s">
        <v>80</v>
      </c>
      <c r="C73" s="46" t="s">
        <v>23</v>
      </c>
      <c r="D73" s="46" t="s">
        <v>23</v>
      </c>
      <c r="E73" s="75" t="s">
        <v>8</v>
      </c>
      <c r="F73" s="43">
        <f t="shared" ca="1" si="15"/>
        <v>1</v>
      </c>
      <c r="G73" s="44"/>
      <c r="H73" s="76">
        <f t="shared" ca="1" si="16"/>
        <v>0</v>
      </c>
      <c r="I73" s="49">
        <v>1</v>
      </c>
      <c r="J73" s="49">
        <v>1</v>
      </c>
      <c r="K73" s="49">
        <v>1</v>
      </c>
      <c r="L73" s="49">
        <v>1</v>
      </c>
      <c r="M73" s="49">
        <v>1</v>
      </c>
      <c r="N73" s="49">
        <v>1</v>
      </c>
      <c r="O73" s="49">
        <v>1</v>
      </c>
      <c r="P73" s="49">
        <v>1</v>
      </c>
      <c r="Q73" s="49">
        <v>1</v>
      </c>
      <c r="R73" s="49">
        <v>1</v>
      </c>
      <c r="S73" s="49">
        <v>1</v>
      </c>
      <c r="T73" s="49">
        <v>0</v>
      </c>
      <c r="U73" s="49">
        <v>0</v>
      </c>
      <c r="V73" s="72">
        <f t="shared" si="17"/>
        <v>0</v>
      </c>
    </row>
    <row r="74" spans="1:22" ht="45" x14ac:dyDescent="0.2">
      <c r="A74" s="65">
        <f t="shared" ca="1" si="14"/>
        <v>41305</v>
      </c>
      <c r="B74" s="32" t="s">
        <v>79</v>
      </c>
      <c r="C74" s="46" t="s">
        <v>23</v>
      </c>
      <c r="D74" s="46" t="s">
        <v>23</v>
      </c>
      <c r="E74" s="75" t="s">
        <v>8</v>
      </c>
      <c r="F74" s="43">
        <f t="shared" ca="1" si="15"/>
        <v>1</v>
      </c>
      <c r="G74" s="44"/>
      <c r="H74" s="77">
        <f ca="1">F74*G74</f>
        <v>0</v>
      </c>
      <c r="I74" s="49">
        <v>1</v>
      </c>
      <c r="J74" s="45">
        <v>1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49">
        <v>1</v>
      </c>
      <c r="Q74" s="49">
        <v>1</v>
      </c>
      <c r="R74" s="49">
        <v>1</v>
      </c>
      <c r="S74" s="49">
        <v>1</v>
      </c>
      <c r="T74" s="49">
        <v>0</v>
      </c>
      <c r="U74" s="49">
        <v>1</v>
      </c>
      <c r="V74" s="72">
        <f t="shared" si="17"/>
        <v>0</v>
      </c>
    </row>
    <row r="75" spans="1:22" ht="56.25" x14ac:dyDescent="0.2">
      <c r="A75" s="65">
        <f t="shared" ca="1" si="14"/>
        <v>41306</v>
      </c>
      <c r="B75" s="32" t="s">
        <v>97</v>
      </c>
      <c r="C75" s="46" t="s">
        <v>23</v>
      </c>
      <c r="D75" s="46" t="s">
        <v>23</v>
      </c>
      <c r="E75" s="75" t="s">
        <v>7</v>
      </c>
      <c r="F75" s="43">
        <f t="shared" ca="1" si="15"/>
        <v>1</v>
      </c>
      <c r="G75" s="44"/>
      <c r="H75" s="77">
        <f ca="1">F75*G75</f>
        <v>0</v>
      </c>
      <c r="I75" s="49">
        <v>1</v>
      </c>
      <c r="J75" s="45">
        <v>1</v>
      </c>
      <c r="K75" s="49">
        <v>1</v>
      </c>
      <c r="L75" s="49">
        <v>1</v>
      </c>
      <c r="M75" s="49">
        <v>2</v>
      </c>
      <c r="N75" s="49">
        <v>1</v>
      </c>
      <c r="O75" s="49">
        <v>1</v>
      </c>
      <c r="P75" s="49">
        <v>1</v>
      </c>
      <c r="Q75" s="49">
        <v>1</v>
      </c>
      <c r="R75" s="49">
        <v>1</v>
      </c>
      <c r="S75" s="49">
        <v>1</v>
      </c>
      <c r="T75" s="49">
        <v>0</v>
      </c>
      <c r="U75" s="49">
        <v>0</v>
      </c>
      <c r="V75" s="72">
        <f t="shared" si="17"/>
        <v>0</v>
      </c>
    </row>
    <row r="76" spans="1:22" ht="56.25" x14ac:dyDescent="0.2">
      <c r="A76" s="65">
        <f t="shared" ca="1" si="14"/>
        <v>41307</v>
      </c>
      <c r="B76" s="32" t="s">
        <v>61</v>
      </c>
      <c r="C76" s="46" t="s">
        <v>23</v>
      </c>
      <c r="D76" s="46" t="s">
        <v>23</v>
      </c>
      <c r="E76" s="75" t="s">
        <v>8</v>
      </c>
      <c r="F76" s="43">
        <f t="shared" ca="1" si="15"/>
        <v>1</v>
      </c>
      <c r="G76" s="44"/>
      <c r="H76" s="77">
        <f ca="1">F76*G76</f>
        <v>0</v>
      </c>
      <c r="I76" s="49">
        <v>1</v>
      </c>
      <c r="J76" s="45">
        <v>1</v>
      </c>
      <c r="K76" s="49">
        <v>1</v>
      </c>
      <c r="L76" s="49">
        <v>1</v>
      </c>
      <c r="M76" s="49">
        <v>2</v>
      </c>
      <c r="N76" s="49">
        <v>1</v>
      </c>
      <c r="O76" s="49">
        <v>1</v>
      </c>
      <c r="P76" s="49">
        <v>1</v>
      </c>
      <c r="Q76" s="49">
        <v>1</v>
      </c>
      <c r="R76" s="49">
        <v>1</v>
      </c>
      <c r="S76" s="49">
        <v>1</v>
      </c>
      <c r="T76" s="49">
        <v>0</v>
      </c>
      <c r="U76" s="49">
        <v>1</v>
      </c>
      <c r="V76" s="72">
        <f t="shared" si="17"/>
        <v>0</v>
      </c>
    </row>
    <row r="77" spans="1:22" s="2" customFormat="1" ht="202.5" x14ac:dyDescent="0.2">
      <c r="A77" s="65">
        <f t="shared" ca="1" si="14"/>
        <v>41308</v>
      </c>
      <c r="B77" s="52" t="s">
        <v>83</v>
      </c>
      <c r="C77" s="46" t="s">
        <v>23</v>
      </c>
      <c r="D77" s="46" t="s">
        <v>23</v>
      </c>
      <c r="E77" s="75" t="s">
        <v>8</v>
      </c>
      <c r="F77" s="43">
        <f t="shared" ca="1" si="15"/>
        <v>1</v>
      </c>
      <c r="G77" s="44"/>
      <c r="H77" s="76">
        <f t="shared" ref="H77:H78" ca="1" si="18">G77*F77</f>
        <v>0</v>
      </c>
      <c r="I77" s="49">
        <v>1</v>
      </c>
      <c r="J77" s="49">
        <v>1</v>
      </c>
      <c r="K77" s="49">
        <v>1</v>
      </c>
      <c r="L77" s="49">
        <v>1</v>
      </c>
      <c r="M77" s="49">
        <v>1</v>
      </c>
      <c r="N77" s="49">
        <v>1</v>
      </c>
      <c r="O77" s="49">
        <v>1</v>
      </c>
      <c r="P77" s="49">
        <v>1</v>
      </c>
      <c r="Q77" s="49">
        <v>1</v>
      </c>
      <c r="R77" s="49">
        <v>1</v>
      </c>
      <c r="S77" s="49">
        <v>1</v>
      </c>
      <c r="T77" s="49">
        <v>0</v>
      </c>
      <c r="U77" s="49">
        <v>1</v>
      </c>
      <c r="V77" s="72">
        <f t="shared" si="17"/>
        <v>0</v>
      </c>
    </row>
    <row r="78" spans="1:22" s="2" customFormat="1" ht="45" x14ac:dyDescent="0.2">
      <c r="A78" s="65">
        <f t="shared" ca="1" si="14"/>
        <v>41309</v>
      </c>
      <c r="B78" s="52" t="s">
        <v>133</v>
      </c>
      <c r="C78" s="46" t="s">
        <v>23</v>
      </c>
      <c r="D78" s="46" t="s">
        <v>23</v>
      </c>
      <c r="E78" s="75" t="s">
        <v>8</v>
      </c>
      <c r="F78" s="43">
        <f t="shared" ca="1" si="15"/>
        <v>1</v>
      </c>
      <c r="G78" s="44"/>
      <c r="H78" s="76">
        <f t="shared" ca="1" si="18"/>
        <v>0</v>
      </c>
      <c r="I78" s="49">
        <v>1</v>
      </c>
      <c r="J78" s="49">
        <v>1</v>
      </c>
      <c r="K78" s="49">
        <v>1</v>
      </c>
      <c r="L78" s="49">
        <v>1</v>
      </c>
      <c r="M78" s="49">
        <v>1</v>
      </c>
      <c r="N78" s="49">
        <v>0</v>
      </c>
      <c r="O78" s="49">
        <v>1</v>
      </c>
      <c r="P78" s="49">
        <v>1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72">
        <f t="shared" si="17"/>
        <v>0</v>
      </c>
    </row>
    <row r="79" spans="1:22" x14ac:dyDescent="0.2">
      <c r="A79" s="120"/>
      <c r="B79" s="121"/>
      <c r="C79" s="121"/>
      <c r="D79" s="121"/>
      <c r="E79" s="121"/>
      <c r="F79" s="122" t="str">
        <f>"Ukupno "&amp;LOWER(B6)&amp;" - "&amp;LOWER(B69)&amp;":"</f>
        <v>Ukupno sustav video nadzora - usluga:</v>
      </c>
      <c r="G79" s="160">
        <f ca="1">SUM(H70:H78)</f>
        <v>0</v>
      </c>
      <c r="H79" s="160"/>
      <c r="I79" s="49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72">
        <f t="shared" ca="1" si="17"/>
        <v>0</v>
      </c>
    </row>
    <row r="80" spans="1:22" s="24" customFormat="1" x14ac:dyDescent="0.2">
      <c r="A80" s="65" t="s">
        <v>36</v>
      </c>
      <c r="B80" s="29"/>
      <c r="C80" s="28"/>
      <c r="D80" s="28"/>
      <c r="E80" s="28"/>
      <c r="F80" s="28"/>
      <c r="G80" s="33"/>
      <c r="H80" s="64"/>
      <c r="I80" s="49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72"/>
    </row>
    <row r="81" spans="1:22" s="1" customFormat="1" x14ac:dyDescent="0.2">
      <c r="A81" s="34">
        <f t="shared" ref="A81:A105" ca="1" si="19">IF(VALUE(broj_sheet)&lt;10,
IF(OFFSET(A81,-1,0)=".",broj_sheet*10+(COUNTIF(INDIRECT(ADDRESS(1,COLUMN())&amp;":"&amp;ADDRESS(ROW()-1,COLUMN())),"&lt;99"))+1,
IF(OR(LEN(OFFSET(A81,-1,0))=2,AND(LEN(OFFSET(A81,-1,0))=0,LEN(OFFSET(A81,-3,0))=5)),
IF(LEN(OFFSET(A81,-1,0))=2,(OFFSET(A81,-1,0))*10+1,IF(AND(LEN(OFFSET(A81,-1,0))=0,LEN(OFFSET(A81,-3,0))=5),INT(LEFT(OFFSET(A81,-3,0),3))+1,"greška x")),
IF(LEN(OFFSET(A81,-1,0))=3,(OFFSET(A81,-1,0))*100+1,
IF(LEN(OFFSET(A81,-1,0))=5,(OFFSET(A81,-1,0))+1,"greška1")))),
IF(VALUE(broj_sheet)&gt;=10,
IF(OFFSET(A81,-1,0)= ".",broj_sheet*10+(COUNTIF(INDIRECT(ADDRESS(1,COLUMN())&amp;":"&amp;ADDRESS(ROW()-1,COLUMN())),"&lt;999"))+1,
IF(OR(LEN(OFFSET(A81,-1,0))=3,AND(LEN(OFFSET(A81,-1,0))=0,LEN(OFFSET(A81,-3,0))=6)),
IF(LEN(OFFSET(A81,-1,0))=3,(OFFSET(A81,-1,0))*10+1,IF(AND(LEN(OFFSET(A81,-1,0))=0,LEN(OFFSET(A81,-3,0))=6),INT(LEFT(OFFSET(A81,-3,0),4))+1,"greška y")),
IF(LEN(OFFSET(A81,-1,0))=4,(OFFSET(A81,-1,0))*100+1,
IF(LEN(OFFSET(A81,-1,0))=6,(OFFSET(A81,-1,0))+1,"greška2")))),"greška3"))</f>
        <v>42</v>
      </c>
      <c r="B81" s="53" t="s">
        <v>11</v>
      </c>
      <c r="C81" s="39"/>
      <c r="D81" s="39"/>
      <c r="E81" s="54"/>
      <c r="F81" s="55"/>
      <c r="G81" s="56"/>
      <c r="H81" s="56"/>
      <c r="I81" s="49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72"/>
    </row>
    <row r="82" spans="1:22" s="1" customFormat="1" x14ac:dyDescent="0.2">
      <c r="A82" s="34">
        <f t="shared" ca="1" si="19"/>
        <v>421</v>
      </c>
      <c r="B82" s="53" t="s">
        <v>6</v>
      </c>
      <c r="C82" s="39"/>
      <c r="D82" s="39"/>
      <c r="E82" s="54"/>
      <c r="F82" s="55"/>
      <c r="G82" s="56"/>
      <c r="H82" s="56"/>
      <c r="I82" s="49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72"/>
    </row>
    <row r="83" spans="1:22" s="7" customFormat="1" ht="168.75" x14ac:dyDescent="0.2">
      <c r="A83" s="65">
        <f t="shared" ca="1" si="19"/>
        <v>42101</v>
      </c>
      <c r="B83" s="32" t="s">
        <v>166</v>
      </c>
      <c r="C83" s="84"/>
      <c r="D83" s="84"/>
      <c r="E83" s="75" t="s">
        <v>7</v>
      </c>
      <c r="F83" s="43">
        <f t="shared" ref="F83:F105" ca="1" si="20">INDIRECT(ADDRESS(ROW(),COLUMN()+2+broj_sheet))</f>
        <v>1</v>
      </c>
      <c r="G83" s="44"/>
      <c r="H83" s="77">
        <f t="shared" ref="H83:H86" ca="1" si="21">G83*F83</f>
        <v>0</v>
      </c>
      <c r="I83" s="49">
        <v>1</v>
      </c>
      <c r="J83" s="49">
        <v>1</v>
      </c>
      <c r="K83" s="49">
        <v>1</v>
      </c>
      <c r="L83" s="49">
        <v>1</v>
      </c>
      <c r="M83" s="49">
        <v>0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9">
        <v>0</v>
      </c>
      <c r="V83" s="72">
        <f t="shared" ref="V83:V106" si="22">SUM(I83:U83)*G83</f>
        <v>0</v>
      </c>
    </row>
    <row r="84" spans="1:22" s="7" customFormat="1" ht="78.75" x14ac:dyDescent="0.2">
      <c r="A84" s="65">
        <f t="shared" ca="1" si="19"/>
        <v>42102</v>
      </c>
      <c r="B84" s="32" t="s">
        <v>156</v>
      </c>
      <c r="C84" s="84"/>
      <c r="D84" s="84"/>
      <c r="E84" s="75" t="s">
        <v>7</v>
      </c>
      <c r="F84" s="43">
        <f t="shared" ca="1" si="20"/>
        <v>1</v>
      </c>
      <c r="G84" s="44"/>
      <c r="H84" s="77">
        <f t="shared" ca="1" si="21"/>
        <v>0</v>
      </c>
      <c r="I84" s="49">
        <v>1</v>
      </c>
      <c r="J84" s="49">
        <v>1</v>
      </c>
      <c r="K84" s="49">
        <v>1</v>
      </c>
      <c r="L84" s="49">
        <v>1</v>
      </c>
      <c r="M84" s="49">
        <v>2</v>
      </c>
      <c r="N84" s="49">
        <v>1</v>
      </c>
      <c r="O84" s="49">
        <v>0</v>
      </c>
      <c r="P84" s="49">
        <v>1</v>
      </c>
      <c r="Q84" s="49">
        <v>0</v>
      </c>
      <c r="R84" s="49">
        <v>1</v>
      </c>
      <c r="S84" s="49">
        <v>1</v>
      </c>
      <c r="T84" s="49">
        <v>0</v>
      </c>
      <c r="U84" s="49">
        <v>0</v>
      </c>
      <c r="V84" s="72">
        <f t="shared" si="22"/>
        <v>0</v>
      </c>
    </row>
    <row r="85" spans="1:22" s="7" customFormat="1" ht="45" x14ac:dyDescent="0.2">
      <c r="A85" s="65">
        <f t="shared" ca="1" si="19"/>
        <v>42103</v>
      </c>
      <c r="B85" s="32" t="s">
        <v>145</v>
      </c>
      <c r="C85" s="84"/>
      <c r="D85" s="84"/>
      <c r="E85" s="75" t="s">
        <v>7</v>
      </c>
      <c r="F85" s="43">
        <f t="shared" ca="1" si="20"/>
        <v>3</v>
      </c>
      <c r="G85" s="44"/>
      <c r="H85" s="77">
        <f t="shared" ca="1" si="21"/>
        <v>0</v>
      </c>
      <c r="I85" s="49">
        <v>3</v>
      </c>
      <c r="J85" s="49">
        <v>3</v>
      </c>
      <c r="K85" s="49">
        <v>3</v>
      </c>
      <c r="L85" s="49">
        <v>3</v>
      </c>
      <c r="M85" s="49">
        <v>11</v>
      </c>
      <c r="N85" s="49">
        <v>3</v>
      </c>
      <c r="O85" s="49">
        <v>3</v>
      </c>
      <c r="P85" s="49">
        <v>3</v>
      </c>
      <c r="Q85" s="49">
        <v>2</v>
      </c>
      <c r="R85" s="49">
        <v>4</v>
      </c>
      <c r="S85" s="49">
        <v>3</v>
      </c>
      <c r="T85" s="49">
        <v>4</v>
      </c>
      <c r="U85" s="49">
        <v>0</v>
      </c>
      <c r="V85" s="72">
        <f t="shared" si="22"/>
        <v>0</v>
      </c>
    </row>
    <row r="86" spans="1:22" s="7" customFormat="1" ht="56.25" x14ac:dyDescent="0.2">
      <c r="A86" s="73">
        <f t="shared" ca="1" si="19"/>
        <v>42104</v>
      </c>
      <c r="B86" s="62" t="s">
        <v>62</v>
      </c>
      <c r="C86" s="78"/>
      <c r="D86" s="78"/>
      <c r="E86" s="79" t="s">
        <v>7</v>
      </c>
      <c r="F86" s="43">
        <f t="shared" ca="1" si="20"/>
        <v>1</v>
      </c>
      <c r="G86" s="80"/>
      <c r="H86" s="80">
        <f t="shared" ca="1" si="21"/>
        <v>0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0</v>
      </c>
      <c r="U86" s="49">
        <v>0</v>
      </c>
      <c r="V86" s="72">
        <f t="shared" si="22"/>
        <v>0</v>
      </c>
    </row>
    <row r="87" spans="1:22" s="2" customFormat="1" ht="67.5" x14ac:dyDescent="0.2">
      <c r="A87" s="65">
        <f t="shared" ca="1" si="19"/>
        <v>42105</v>
      </c>
      <c r="B87" s="62" t="s">
        <v>143</v>
      </c>
      <c r="C87" s="84"/>
      <c r="D87" s="84"/>
      <c r="E87" s="75" t="s">
        <v>7</v>
      </c>
      <c r="F87" s="43">
        <v>12</v>
      </c>
      <c r="G87" s="44"/>
      <c r="H87" s="76">
        <f>F87*G87</f>
        <v>0</v>
      </c>
      <c r="I87" s="49">
        <v>13</v>
      </c>
      <c r="J87" s="45">
        <v>13</v>
      </c>
      <c r="K87" s="45">
        <v>12</v>
      </c>
      <c r="L87" s="45">
        <v>12</v>
      </c>
      <c r="M87" s="45">
        <v>36</v>
      </c>
      <c r="N87" s="45">
        <v>13</v>
      </c>
      <c r="O87" s="45">
        <v>12</v>
      </c>
      <c r="P87" s="45">
        <v>15</v>
      </c>
      <c r="Q87" s="45">
        <v>9</v>
      </c>
      <c r="R87" s="45">
        <v>13</v>
      </c>
      <c r="S87" s="45">
        <v>13</v>
      </c>
      <c r="T87" s="45">
        <v>10</v>
      </c>
      <c r="U87" s="45">
        <v>0</v>
      </c>
      <c r="V87" s="72">
        <f t="shared" si="22"/>
        <v>0</v>
      </c>
    </row>
    <row r="88" spans="1:22" s="2" customFormat="1" ht="67.5" x14ac:dyDescent="0.2">
      <c r="A88" s="65">
        <f t="shared" ca="1" si="19"/>
        <v>42106</v>
      </c>
      <c r="B88" s="62" t="s">
        <v>144</v>
      </c>
      <c r="C88" s="84"/>
      <c r="D88" s="84"/>
      <c r="E88" s="75" t="s">
        <v>7</v>
      </c>
      <c r="F88" s="43">
        <v>1</v>
      </c>
      <c r="G88" s="44"/>
      <c r="H88" s="76">
        <f>F88*G88</f>
        <v>0</v>
      </c>
      <c r="I88" s="49">
        <v>0</v>
      </c>
      <c r="J88" s="45">
        <v>2</v>
      </c>
      <c r="K88" s="45">
        <v>2</v>
      </c>
      <c r="L88" s="45">
        <v>1</v>
      </c>
      <c r="M88" s="45">
        <v>0</v>
      </c>
      <c r="N88" s="45">
        <v>13</v>
      </c>
      <c r="O88" s="45">
        <v>1</v>
      </c>
      <c r="P88" s="45">
        <v>1</v>
      </c>
      <c r="Q88" s="45">
        <v>0</v>
      </c>
      <c r="R88" s="45">
        <v>2</v>
      </c>
      <c r="S88" s="45">
        <v>0</v>
      </c>
      <c r="T88" s="45">
        <v>10</v>
      </c>
      <c r="U88" s="45">
        <v>0</v>
      </c>
      <c r="V88" s="72">
        <f t="shared" si="22"/>
        <v>0</v>
      </c>
    </row>
    <row r="89" spans="1:22" s="2" customFormat="1" ht="112.5" x14ac:dyDescent="0.2">
      <c r="A89" s="65">
        <f t="shared" ca="1" si="19"/>
        <v>42107</v>
      </c>
      <c r="B89" s="32" t="s">
        <v>130</v>
      </c>
      <c r="C89" s="84"/>
      <c r="D89" s="84"/>
      <c r="E89" s="75" t="s">
        <v>7</v>
      </c>
      <c r="F89" s="43">
        <f t="shared" ca="1" si="20"/>
        <v>15</v>
      </c>
      <c r="G89" s="44"/>
      <c r="H89" s="76">
        <f ca="1">F89*G89</f>
        <v>0</v>
      </c>
      <c r="I89" s="49">
        <v>15</v>
      </c>
      <c r="J89" s="49">
        <v>13</v>
      </c>
      <c r="K89" s="49">
        <v>13</v>
      </c>
      <c r="L89" s="49">
        <v>15</v>
      </c>
      <c r="M89" s="49">
        <v>50</v>
      </c>
      <c r="N89" s="49">
        <v>15</v>
      </c>
      <c r="O89" s="49">
        <v>11</v>
      </c>
      <c r="P89" s="49">
        <v>15</v>
      </c>
      <c r="Q89" s="49">
        <v>9</v>
      </c>
      <c r="R89" s="49">
        <v>17</v>
      </c>
      <c r="S89" s="49">
        <v>15</v>
      </c>
      <c r="T89" s="49">
        <v>20</v>
      </c>
      <c r="U89" s="49">
        <v>0</v>
      </c>
      <c r="V89" s="72">
        <f t="shared" si="22"/>
        <v>0</v>
      </c>
    </row>
    <row r="90" spans="1:22" s="7" customFormat="1" ht="135" x14ac:dyDescent="0.2">
      <c r="A90" s="65">
        <f t="shared" ca="1" si="19"/>
        <v>42108</v>
      </c>
      <c r="B90" s="32" t="s">
        <v>115</v>
      </c>
      <c r="C90" s="84"/>
      <c r="D90" s="84"/>
      <c r="E90" s="75" t="s">
        <v>7</v>
      </c>
      <c r="F90" s="43">
        <f t="shared" ca="1" si="20"/>
        <v>1</v>
      </c>
      <c r="G90" s="44"/>
      <c r="H90" s="77">
        <f ca="1">G90*F90</f>
        <v>0</v>
      </c>
      <c r="I90" s="49">
        <v>1</v>
      </c>
      <c r="J90" s="49">
        <v>1</v>
      </c>
      <c r="K90" s="49">
        <v>1</v>
      </c>
      <c r="L90" s="49">
        <v>1</v>
      </c>
      <c r="M90" s="49">
        <v>1</v>
      </c>
      <c r="N90" s="49">
        <v>1</v>
      </c>
      <c r="O90" s="49">
        <v>1</v>
      </c>
      <c r="P90" s="49">
        <v>1</v>
      </c>
      <c r="Q90" s="49">
        <v>1</v>
      </c>
      <c r="R90" s="49">
        <v>1</v>
      </c>
      <c r="S90" s="49">
        <v>1</v>
      </c>
      <c r="T90" s="49">
        <v>1</v>
      </c>
      <c r="U90" s="49">
        <v>0</v>
      </c>
      <c r="V90" s="72">
        <f t="shared" si="22"/>
        <v>0</v>
      </c>
    </row>
    <row r="91" spans="1:22" s="2" customFormat="1" ht="67.5" x14ac:dyDescent="0.2">
      <c r="A91" s="65">
        <f t="shared" ca="1" si="19"/>
        <v>42109</v>
      </c>
      <c r="B91" s="32" t="s">
        <v>116</v>
      </c>
      <c r="C91" s="84"/>
      <c r="D91" s="84"/>
      <c r="E91" s="75" t="s">
        <v>7</v>
      </c>
      <c r="F91" s="43">
        <f t="shared" ca="1" si="20"/>
        <v>1</v>
      </c>
      <c r="G91" s="44"/>
      <c r="H91" s="76">
        <f t="shared" ref="H91:H105" ca="1" si="23">F91*G91</f>
        <v>0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N91" s="49">
        <v>1</v>
      </c>
      <c r="O91" s="49">
        <v>1</v>
      </c>
      <c r="P91" s="49">
        <v>1</v>
      </c>
      <c r="Q91" s="49">
        <v>1</v>
      </c>
      <c r="R91" s="49">
        <v>1</v>
      </c>
      <c r="S91" s="49">
        <v>1</v>
      </c>
      <c r="T91" s="49">
        <v>0</v>
      </c>
      <c r="U91" s="49">
        <v>1</v>
      </c>
      <c r="V91" s="72">
        <f t="shared" si="22"/>
        <v>0</v>
      </c>
    </row>
    <row r="92" spans="1:22" s="2" customFormat="1" ht="90" x14ac:dyDescent="0.2">
      <c r="A92" s="65">
        <f t="shared" ca="1" si="19"/>
        <v>42110</v>
      </c>
      <c r="B92" s="32" t="s">
        <v>117</v>
      </c>
      <c r="C92" s="84"/>
      <c r="D92" s="84"/>
      <c r="E92" s="75" t="s">
        <v>7</v>
      </c>
      <c r="F92" s="43">
        <f t="shared" ca="1" si="20"/>
        <v>1</v>
      </c>
      <c r="G92" s="44"/>
      <c r="H92" s="76">
        <f t="shared" ca="1" si="23"/>
        <v>0</v>
      </c>
      <c r="I92" s="49">
        <v>1</v>
      </c>
      <c r="J92" s="49">
        <v>1</v>
      </c>
      <c r="K92" s="49">
        <v>1</v>
      </c>
      <c r="L92" s="49">
        <v>1</v>
      </c>
      <c r="M92" s="49">
        <v>1</v>
      </c>
      <c r="N92" s="49">
        <v>1</v>
      </c>
      <c r="O92" s="49">
        <v>1</v>
      </c>
      <c r="P92" s="49">
        <v>1</v>
      </c>
      <c r="Q92" s="49">
        <v>1</v>
      </c>
      <c r="R92" s="49">
        <v>1</v>
      </c>
      <c r="S92" s="49">
        <v>1</v>
      </c>
      <c r="T92" s="49">
        <v>0</v>
      </c>
      <c r="U92" s="49">
        <v>1</v>
      </c>
      <c r="V92" s="72">
        <f t="shared" si="22"/>
        <v>0</v>
      </c>
    </row>
    <row r="93" spans="1:22" s="2" customFormat="1" ht="101.25" x14ac:dyDescent="0.2">
      <c r="A93" s="65">
        <f t="shared" ca="1" si="19"/>
        <v>42111</v>
      </c>
      <c r="B93" s="32" t="s">
        <v>119</v>
      </c>
      <c r="C93" s="85"/>
      <c r="D93" s="85"/>
      <c r="E93" s="41" t="s">
        <v>7</v>
      </c>
      <c r="F93" s="43">
        <f t="shared" ca="1" si="20"/>
        <v>1</v>
      </c>
      <c r="G93" s="44"/>
      <c r="H93" s="44">
        <f t="shared" ca="1" si="23"/>
        <v>0</v>
      </c>
      <c r="I93" s="49">
        <v>1</v>
      </c>
      <c r="J93" s="49">
        <v>1</v>
      </c>
      <c r="K93" s="49">
        <v>1</v>
      </c>
      <c r="L93" s="49">
        <v>1</v>
      </c>
      <c r="M93" s="49">
        <v>2</v>
      </c>
      <c r="N93" s="49">
        <v>1</v>
      </c>
      <c r="O93" s="49">
        <v>1</v>
      </c>
      <c r="P93" s="49">
        <v>1</v>
      </c>
      <c r="Q93" s="49">
        <v>1</v>
      </c>
      <c r="R93" s="49">
        <v>1</v>
      </c>
      <c r="S93" s="49">
        <v>1</v>
      </c>
      <c r="T93" s="49">
        <v>0</v>
      </c>
      <c r="U93" s="49">
        <v>0</v>
      </c>
      <c r="V93" s="72">
        <f t="shared" si="22"/>
        <v>0</v>
      </c>
    </row>
    <row r="94" spans="1:22" s="2" customFormat="1" ht="78.75" x14ac:dyDescent="0.2">
      <c r="A94" s="65">
        <f t="shared" ca="1" si="19"/>
        <v>42112</v>
      </c>
      <c r="B94" s="32" t="s">
        <v>120</v>
      </c>
      <c r="C94" s="84"/>
      <c r="D94" s="84"/>
      <c r="E94" s="75" t="s">
        <v>7</v>
      </c>
      <c r="F94" s="43">
        <f t="shared" ca="1" si="20"/>
        <v>1</v>
      </c>
      <c r="G94" s="44"/>
      <c r="H94" s="76">
        <f t="shared" ca="1" si="23"/>
        <v>0</v>
      </c>
      <c r="I94" s="49">
        <v>1</v>
      </c>
      <c r="J94" s="49">
        <v>1</v>
      </c>
      <c r="K94" s="49">
        <v>1</v>
      </c>
      <c r="L94" s="49">
        <v>1</v>
      </c>
      <c r="M94" s="49">
        <v>1</v>
      </c>
      <c r="N94" s="49">
        <v>1</v>
      </c>
      <c r="O94" s="49">
        <v>1</v>
      </c>
      <c r="P94" s="49">
        <v>1</v>
      </c>
      <c r="Q94" s="49">
        <v>1</v>
      </c>
      <c r="R94" s="49">
        <v>1</v>
      </c>
      <c r="S94" s="49">
        <v>1</v>
      </c>
      <c r="T94" s="49">
        <v>0</v>
      </c>
      <c r="U94" s="45">
        <v>0</v>
      </c>
      <c r="V94" s="72">
        <f t="shared" si="22"/>
        <v>0</v>
      </c>
    </row>
    <row r="95" spans="1:22" s="2" customFormat="1" ht="56.25" x14ac:dyDescent="0.2">
      <c r="A95" s="65">
        <f t="shared" ca="1" si="19"/>
        <v>42113</v>
      </c>
      <c r="B95" s="32" t="s">
        <v>121</v>
      </c>
      <c r="C95" s="84"/>
      <c r="D95" s="84"/>
      <c r="E95" s="75" t="s">
        <v>7</v>
      </c>
      <c r="F95" s="43">
        <f t="shared" ca="1" si="20"/>
        <v>1</v>
      </c>
      <c r="G95" s="44"/>
      <c r="H95" s="76">
        <f t="shared" ca="1" si="23"/>
        <v>0</v>
      </c>
      <c r="I95" s="49">
        <v>1</v>
      </c>
      <c r="J95" s="49">
        <v>1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49">
        <v>1</v>
      </c>
      <c r="Q95" s="49">
        <v>1</v>
      </c>
      <c r="R95" s="49">
        <v>1</v>
      </c>
      <c r="S95" s="49">
        <v>1</v>
      </c>
      <c r="T95" s="49">
        <v>0</v>
      </c>
      <c r="U95" s="45">
        <v>0</v>
      </c>
      <c r="V95" s="72">
        <f t="shared" si="22"/>
        <v>0</v>
      </c>
    </row>
    <row r="96" spans="1:22" s="11" customFormat="1" ht="90" x14ac:dyDescent="0.2">
      <c r="A96" s="65">
        <f t="shared" ca="1" si="19"/>
        <v>42114</v>
      </c>
      <c r="B96" s="32" t="s">
        <v>142</v>
      </c>
      <c r="C96" s="84"/>
      <c r="D96" s="84"/>
      <c r="E96" s="82" t="s">
        <v>9</v>
      </c>
      <c r="F96" s="43">
        <f t="shared" ca="1" si="20"/>
        <v>400</v>
      </c>
      <c r="G96" s="44"/>
      <c r="H96" s="83">
        <f t="shared" ca="1" si="23"/>
        <v>0</v>
      </c>
      <c r="I96" s="49">
        <v>400</v>
      </c>
      <c r="J96" s="45">
        <v>800</v>
      </c>
      <c r="K96" s="45">
        <v>800</v>
      </c>
      <c r="L96" s="45">
        <v>400</v>
      </c>
      <c r="M96" s="45">
        <v>800</v>
      </c>
      <c r="N96" s="45">
        <v>250</v>
      </c>
      <c r="O96" s="45">
        <v>400</v>
      </c>
      <c r="P96" s="45">
        <v>800</v>
      </c>
      <c r="Q96" s="45">
        <v>0</v>
      </c>
      <c r="R96" s="45">
        <v>400</v>
      </c>
      <c r="S96" s="45">
        <v>400</v>
      </c>
      <c r="T96" s="45">
        <v>0</v>
      </c>
      <c r="U96" s="45">
        <v>0</v>
      </c>
      <c r="V96" s="72">
        <f t="shared" si="22"/>
        <v>0</v>
      </c>
    </row>
    <row r="97" spans="1:22" s="11" customFormat="1" ht="112.5" x14ac:dyDescent="0.2">
      <c r="A97" s="65">
        <f t="shared" ca="1" si="19"/>
        <v>42115</v>
      </c>
      <c r="B97" s="32" t="s">
        <v>105</v>
      </c>
      <c r="C97" s="84"/>
      <c r="D97" s="84"/>
      <c r="E97" s="82" t="s">
        <v>7</v>
      </c>
      <c r="F97" s="43">
        <f t="shared" ca="1" si="20"/>
        <v>1</v>
      </c>
      <c r="G97" s="44"/>
      <c r="H97" s="83">
        <f t="shared" ca="1" si="23"/>
        <v>0</v>
      </c>
      <c r="I97" s="49">
        <v>1</v>
      </c>
      <c r="J97" s="45">
        <v>2</v>
      </c>
      <c r="K97" s="45">
        <v>2</v>
      </c>
      <c r="L97" s="45">
        <v>1</v>
      </c>
      <c r="M97" s="45">
        <v>2</v>
      </c>
      <c r="N97" s="45">
        <v>1</v>
      </c>
      <c r="O97" s="45">
        <v>1</v>
      </c>
      <c r="P97" s="45">
        <v>2</v>
      </c>
      <c r="Q97" s="45">
        <v>0</v>
      </c>
      <c r="R97" s="45">
        <v>1</v>
      </c>
      <c r="S97" s="45">
        <v>1</v>
      </c>
      <c r="T97" s="45">
        <v>0</v>
      </c>
      <c r="U97" s="45">
        <v>0</v>
      </c>
      <c r="V97" s="72">
        <f t="shared" si="22"/>
        <v>0</v>
      </c>
    </row>
    <row r="98" spans="1:22" s="11" customFormat="1" ht="90" x14ac:dyDescent="0.2">
      <c r="A98" s="69">
        <f t="shared" ca="1" si="19"/>
        <v>42116</v>
      </c>
      <c r="B98" s="32" t="s">
        <v>122</v>
      </c>
      <c r="C98" s="84"/>
      <c r="D98" s="84"/>
      <c r="E98" s="82" t="s">
        <v>7</v>
      </c>
      <c r="F98" s="43">
        <f t="shared" ca="1" si="20"/>
        <v>1</v>
      </c>
      <c r="G98" s="44"/>
      <c r="H98" s="77">
        <f t="shared" ca="1" si="23"/>
        <v>0</v>
      </c>
      <c r="I98" s="49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0</v>
      </c>
      <c r="R98" s="45">
        <v>1</v>
      </c>
      <c r="S98" s="45">
        <v>1</v>
      </c>
      <c r="T98" s="45">
        <v>0</v>
      </c>
      <c r="U98" s="45">
        <v>0</v>
      </c>
      <c r="V98" s="72">
        <f t="shared" si="22"/>
        <v>0</v>
      </c>
    </row>
    <row r="99" spans="1:22" s="11" customFormat="1" ht="90" x14ac:dyDescent="0.2">
      <c r="A99" s="65">
        <f t="shared" ca="1" si="19"/>
        <v>42117</v>
      </c>
      <c r="B99" s="32" t="s">
        <v>106</v>
      </c>
      <c r="C99" s="84"/>
      <c r="D99" s="84"/>
      <c r="E99" s="82" t="s">
        <v>7</v>
      </c>
      <c r="F99" s="43">
        <f t="shared" ca="1" si="20"/>
        <v>1</v>
      </c>
      <c r="G99" s="44"/>
      <c r="H99" s="83">
        <f t="shared" ca="1" si="23"/>
        <v>0</v>
      </c>
      <c r="I99" s="49">
        <v>1</v>
      </c>
      <c r="J99" s="45">
        <v>1</v>
      </c>
      <c r="K99" s="45">
        <v>1</v>
      </c>
      <c r="L99" s="45">
        <v>1</v>
      </c>
      <c r="M99" s="45">
        <v>1</v>
      </c>
      <c r="N99" s="45">
        <v>1</v>
      </c>
      <c r="O99" s="45">
        <v>1</v>
      </c>
      <c r="P99" s="45">
        <v>1</v>
      </c>
      <c r="Q99" s="45">
        <v>0</v>
      </c>
      <c r="R99" s="45">
        <v>1</v>
      </c>
      <c r="S99" s="45">
        <v>1</v>
      </c>
      <c r="T99" s="45">
        <v>0</v>
      </c>
      <c r="U99" s="45">
        <v>0</v>
      </c>
      <c r="V99" s="72">
        <f t="shared" si="22"/>
        <v>0</v>
      </c>
    </row>
    <row r="100" spans="1:22" s="11" customFormat="1" ht="67.5" x14ac:dyDescent="0.2">
      <c r="A100" s="65">
        <f t="shared" ca="1" si="19"/>
        <v>42118</v>
      </c>
      <c r="B100" s="32" t="s">
        <v>108</v>
      </c>
      <c r="C100" s="84"/>
      <c r="D100" s="84"/>
      <c r="E100" s="82" t="s">
        <v>7</v>
      </c>
      <c r="F100" s="43">
        <f t="shared" ca="1" si="20"/>
        <v>2</v>
      </c>
      <c r="G100" s="44"/>
      <c r="H100" s="83">
        <f t="shared" ca="1" si="23"/>
        <v>0</v>
      </c>
      <c r="I100" s="49">
        <v>2</v>
      </c>
      <c r="J100" s="45">
        <v>2</v>
      </c>
      <c r="K100" s="45">
        <v>2</v>
      </c>
      <c r="L100" s="45">
        <v>2</v>
      </c>
      <c r="M100" s="45">
        <v>2</v>
      </c>
      <c r="N100" s="45">
        <v>2</v>
      </c>
      <c r="O100" s="45">
        <v>2</v>
      </c>
      <c r="P100" s="45">
        <v>2</v>
      </c>
      <c r="Q100" s="45">
        <v>0</v>
      </c>
      <c r="R100" s="45">
        <v>2</v>
      </c>
      <c r="S100" s="45">
        <v>2</v>
      </c>
      <c r="T100" s="45">
        <v>0</v>
      </c>
      <c r="U100" s="45">
        <v>0</v>
      </c>
      <c r="V100" s="72">
        <f t="shared" si="22"/>
        <v>0</v>
      </c>
    </row>
    <row r="101" spans="1:22" s="11" customFormat="1" ht="101.25" x14ac:dyDescent="0.2">
      <c r="A101" s="69">
        <f t="shared" ca="1" si="19"/>
        <v>42119</v>
      </c>
      <c r="B101" s="32" t="s">
        <v>98</v>
      </c>
      <c r="C101" s="84"/>
      <c r="D101" s="84"/>
      <c r="E101" s="82" t="s">
        <v>7</v>
      </c>
      <c r="F101" s="43">
        <f t="shared" ca="1" si="20"/>
        <v>2</v>
      </c>
      <c r="G101" s="44"/>
      <c r="H101" s="77">
        <f t="shared" ca="1" si="23"/>
        <v>0</v>
      </c>
      <c r="I101" s="49">
        <v>2</v>
      </c>
      <c r="J101" s="49">
        <v>2</v>
      </c>
      <c r="K101" s="49">
        <v>2</v>
      </c>
      <c r="L101" s="49">
        <v>2</v>
      </c>
      <c r="M101" s="49">
        <v>2</v>
      </c>
      <c r="N101" s="49">
        <v>2</v>
      </c>
      <c r="O101" s="49">
        <v>2</v>
      </c>
      <c r="P101" s="49">
        <v>2</v>
      </c>
      <c r="Q101" s="49">
        <v>0</v>
      </c>
      <c r="R101" s="49">
        <v>2</v>
      </c>
      <c r="S101" s="49">
        <v>2</v>
      </c>
      <c r="T101" s="49">
        <v>0</v>
      </c>
      <c r="U101" s="49">
        <v>0</v>
      </c>
      <c r="V101" s="72">
        <f t="shared" si="22"/>
        <v>0</v>
      </c>
    </row>
    <row r="102" spans="1:22" s="11" customFormat="1" ht="78.75" x14ac:dyDescent="0.2">
      <c r="A102" s="73">
        <f t="shared" ca="1" si="19"/>
        <v>42120</v>
      </c>
      <c r="B102" s="32" t="s">
        <v>109</v>
      </c>
      <c r="C102" s="84"/>
      <c r="D102" s="84"/>
      <c r="E102" s="75" t="s">
        <v>7</v>
      </c>
      <c r="F102" s="43">
        <f t="shared" ca="1" si="20"/>
        <v>1</v>
      </c>
      <c r="G102" s="44"/>
      <c r="H102" s="77">
        <f t="shared" ca="1" si="23"/>
        <v>0</v>
      </c>
      <c r="I102" s="91">
        <v>1</v>
      </c>
      <c r="J102" s="91">
        <v>1</v>
      </c>
      <c r="K102" s="91">
        <v>1</v>
      </c>
      <c r="L102" s="91">
        <v>1</v>
      </c>
      <c r="M102" s="91">
        <v>1</v>
      </c>
      <c r="N102" s="91">
        <v>1</v>
      </c>
      <c r="O102" s="91">
        <v>1</v>
      </c>
      <c r="P102" s="91">
        <v>1</v>
      </c>
      <c r="Q102" s="91">
        <v>0</v>
      </c>
      <c r="R102" s="91">
        <v>1</v>
      </c>
      <c r="S102" s="91">
        <v>1</v>
      </c>
      <c r="T102" s="91">
        <v>0</v>
      </c>
      <c r="U102" s="91">
        <v>0</v>
      </c>
      <c r="V102" s="72">
        <f t="shared" si="22"/>
        <v>0</v>
      </c>
    </row>
    <row r="103" spans="1:22" s="11" customFormat="1" ht="78.75" x14ac:dyDescent="0.2">
      <c r="A103" s="73">
        <f t="shared" ca="1" si="19"/>
        <v>42121</v>
      </c>
      <c r="B103" s="32" t="s">
        <v>110</v>
      </c>
      <c r="C103" s="84"/>
      <c r="D103" s="84"/>
      <c r="E103" s="75" t="s">
        <v>7</v>
      </c>
      <c r="F103" s="43">
        <f t="shared" ca="1" si="20"/>
        <v>1</v>
      </c>
      <c r="G103" s="44"/>
      <c r="H103" s="77">
        <f t="shared" ca="1" si="23"/>
        <v>0</v>
      </c>
      <c r="I103" s="91">
        <v>1</v>
      </c>
      <c r="J103" s="91">
        <v>1</v>
      </c>
      <c r="K103" s="91">
        <v>1</v>
      </c>
      <c r="L103" s="91">
        <v>1</v>
      </c>
      <c r="M103" s="91">
        <v>1</v>
      </c>
      <c r="N103" s="91">
        <v>1</v>
      </c>
      <c r="O103" s="91">
        <v>1</v>
      </c>
      <c r="P103" s="91">
        <v>1</v>
      </c>
      <c r="Q103" s="91">
        <v>0</v>
      </c>
      <c r="R103" s="91">
        <v>1</v>
      </c>
      <c r="S103" s="91">
        <v>1</v>
      </c>
      <c r="T103" s="91">
        <v>0</v>
      </c>
      <c r="U103" s="91">
        <v>0</v>
      </c>
      <c r="V103" s="72">
        <f t="shared" si="22"/>
        <v>0</v>
      </c>
    </row>
    <row r="104" spans="1:22" s="11" customFormat="1" ht="123.75" x14ac:dyDescent="0.2">
      <c r="A104" s="69">
        <f t="shared" ca="1" si="19"/>
        <v>42122</v>
      </c>
      <c r="B104" s="32" t="s">
        <v>157</v>
      </c>
      <c r="C104" s="84"/>
      <c r="D104" s="84"/>
      <c r="E104" s="75" t="s">
        <v>7</v>
      </c>
      <c r="F104" s="43">
        <f t="shared" ca="1" si="20"/>
        <v>1</v>
      </c>
      <c r="G104" s="44"/>
      <c r="H104" s="77">
        <f t="shared" ca="1" si="23"/>
        <v>0</v>
      </c>
      <c r="I104" s="49">
        <v>1</v>
      </c>
      <c r="J104" s="45">
        <v>2</v>
      </c>
      <c r="K104" s="45">
        <v>1</v>
      </c>
      <c r="L104" s="45">
        <v>1</v>
      </c>
      <c r="M104" s="45">
        <v>1</v>
      </c>
      <c r="N104" s="45">
        <v>1</v>
      </c>
      <c r="O104" s="45">
        <v>2</v>
      </c>
      <c r="P104" s="45">
        <v>1</v>
      </c>
      <c r="Q104" s="45">
        <v>0</v>
      </c>
      <c r="R104" s="45">
        <v>2</v>
      </c>
      <c r="S104" s="45">
        <v>1</v>
      </c>
      <c r="T104" s="45"/>
      <c r="U104" s="45">
        <v>0</v>
      </c>
      <c r="V104" s="72">
        <f t="shared" si="22"/>
        <v>0</v>
      </c>
    </row>
    <row r="105" spans="1:22" s="11" customFormat="1" ht="112.5" x14ac:dyDescent="0.2">
      <c r="A105" s="69">
        <f t="shared" ca="1" si="19"/>
        <v>42123</v>
      </c>
      <c r="B105" s="32" t="s">
        <v>162</v>
      </c>
      <c r="C105" s="84"/>
      <c r="D105" s="84"/>
      <c r="E105" s="75" t="s">
        <v>7</v>
      </c>
      <c r="F105" s="43">
        <f t="shared" ca="1" si="20"/>
        <v>1</v>
      </c>
      <c r="G105" s="44"/>
      <c r="H105" s="77">
        <f t="shared" ca="1" si="23"/>
        <v>0</v>
      </c>
      <c r="I105" s="49">
        <v>1</v>
      </c>
      <c r="J105" s="45">
        <v>2</v>
      </c>
      <c r="K105" s="45">
        <v>1</v>
      </c>
      <c r="L105" s="45">
        <v>1</v>
      </c>
      <c r="M105" s="45">
        <v>1</v>
      </c>
      <c r="N105" s="45">
        <v>1</v>
      </c>
      <c r="O105" s="45">
        <v>2</v>
      </c>
      <c r="P105" s="45">
        <v>1</v>
      </c>
      <c r="Q105" s="45">
        <v>0</v>
      </c>
      <c r="R105" s="45">
        <v>2</v>
      </c>
      <c r="S105" s="45">
        <v>1</v>
      </c>
      <c r="T105" s="45"/>
      <c r="U105" s="45">
        <v>0</v>
      </c>
      <c r="V105" s="72">
        <f t="shared" si="22"/>
        <v>0</v>
      </c>
    </row>
    <row r="106" spans="1:22" x14ac:dyDescent="0.2">
      <c r="A106" s="120"/>
      <c r="B106" s="121"/>
      <c r="C106" s="121"/>
      <c r="D106" s="121"/>
      <c r="E106" s="121"/>
      <c r="F106" s="122" t="str">
        <f>"Ukupno "&amp;LOWER(B81)&amp;" - "&amp;LOWER(B82)&amp;":"</f>
        <v>Ukupno sustav protuprovalne i perimetarske zaštite - oprema:</v>
      </c>
      <c r="G106" s="160">
        <f ca="1">SUM(H83:H105)</f>
        <v>0</v>
      </c>
      <c r="H106" s="160"/>
      <c r="I106" s="49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72">
        <f t="shared" ca="1" si="22"/>
        <v>0</v>
      </c>
    </row>
    <row r="107" spans="1:22" s="24" customFormat="1" x14ac:dyDescent="0.2">
      <c r="A107" s="65"/>
      <c r="B107" s="29"/>
      <c r="C107" s="28"/>
      <c r="D107" s="28"/>
      <c r="E107" s="28"/>
      <c r="F107" s="28"/>
      <c r="G107" s="33"/>
      <c r="H107" s="64"/>
      <c r="I107" s="49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72"/>
    </row>
    <row r="108" spans="1:22" s="1" customFormat="1" x14ac:dyDescent="0.2">
      <c r="A108" s="34">
        <f t="shared" ref="A108:A117" ca="1" si="24">IF(VALUE(broj_sheet)&lt;10,
IF(OFFSET(A108,-1,0)=".",broj_sheet*10+(COUNTIF(INDIRECT(ADDRESS(1,COLUMN())&amp;":"&amp;ADDRESS(ROW()-1,COLUMN())),"&lt;99"))+1,
IF(OR(LEN(OFFSET(A108,-1,0))=2,AND(LEN(OFFSET(A108,-1,0))=0,LEN(OFFSET(A108,-3,0))=5)),
IF(LEN(OFFSET(A108,-1,0))=2,(OFFSET(A108,-1,0))*10+1,IF(AND(LEN(OFFSET(A108,-1,0))=0,LEN(OFFSET(A108,-3,0))=5),INT(LEFT(OFFSET(A108,-3,0),3))+1,"greška x")),
IF(LEN(OFFSET(A108,-1,0))=3,(OFFSET(A108,-1,0))*100+1,
IF(LEN(OFFSET(A108,-1,0))=5,(OFFSET(A108,-1,0))+1,"greška1")))),
IF(VALUE(broj_sheet)&gt;=10,
IF(OFFSET(A108,-1,0)= ".",broj_sheet*10+(COUNTIF(INDIRECT(ADDRESS(1,COLUMN())&amp;":"&amp;ADDRESS(ROW()-1,COLUMN())),"&lt;999"))+1,
IF(OR(LEN(OFFSET(A108,-1,0))=3,AND(LEN(OFFSET(A108,-1,0))=0,LEN(OFFSET(A108,-3,0))=6)),
IF(LEN(OFFSET(A108,-1,0))=3,(OFFSET(A108,-1,0))*10+1,IF(AND(LEN(OFFSET(A108,-1,0))=0,LEN(OFFSET(A108,-3,0))=6),INT(LEFT(OFFSET(A108,-3,0),4))+1,"greška y")),
IF(LEN(OFFSET(A108,-1,0))=4,(OFFSET(A108,-1,0))*100+1,
IF(LEN(OFFSET(A108,-1,0))=6,(OFFSET(A108,-1,0))+1,"greška2")))),"greška3"))</f>
        <v>422</v>
      </c>
      <c r="B108" s="53" t="s">
        <v>10</v>
      </c>
      <c r="C108" s="39"/>
      <c r="D108" s="39"/>
      <c r="E108" s="54"/>
      <c r="F108" s="55"/>
      <c r="G108" s="56"/>
      <c r="H108" s="56"/>
      <c r="I108" s="49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72"/>
    </row>
    <row r="109" spans="1:22" s="2" customFormat="1" ht="33.75" x14ac:dyDescent="0.2">
      <c r="A109" s="65">
        <f t="shared" ca="1" si="24"/>
        <v>42201</v>
      </c>
      <c r="B109" s="62" t="s">
        <v>111</v>
      </c>
      <c r="C109" s="46" t="s">
        <v>23</v>
      </c>
      <c r="D109" s="46" t="s">
        <v>23</v>
      </c>
      <c r="E109" s="78" t="s">
        <v>9</v>
      </c>
      <c r="F109" s="43">
        <f t="shared" ref="F109:F117" ca="1" si="25">INDIRECT(ADDRESS(ROW(),COLUMN()+2+broj_sheet))</f>
        <v>50</v>
      </c>
      <c r="G109" s="44"/>
      <c r="H109" s="80">
        <f t="shared" ref="H109:H117" ca="1" si="26">F109*G109</f>
        <v>0</v>
      </c>
      <c r="I109" s="49">
        <v>100</v>
      </c>
      <c r="J109" s="45">
        <v>100</v>
      </c>
      <c r="K109" s="49">
        <v>50</v>
      </c>
      <c r="L109" s="45">
        <v>50</v>
      </c>
      <c r="M109" s="49">
        <v>100</v>
      </c>
      <c r="N109" s="45">
        <v>25</v>
      </c>
      <c r="O109" s="49">
        <v>50</v>
      </c>
      <c r="P109" s="45">
        <v>50</v>
      </c>
      <c r="Q109" s="49">
        <v>50</v>
      </c>
      <c r="R109" s="45">
        <v>50</v>
      </c>
      <c r="S109" s="49">
        <v>50</v>
      </c>
      <c r="T109" s="45">
        <v>0</v>
      </c>
      <c r="U109" s="45">
        <v>0</v>
      </c>
      <c r="V109" s="72">
        <f t="shared" ref="V109:V118" si="27">SUM(I109:U109)*G109</f>
        <v>0</v>
      </c>
    </row>
    <row r="110" spans="1:22" s="2" customFormat="1" ht="33.75" x14ac:dyDescent="0.2">
      <c r="A110" s="65">
        <f t="shared" ca="1" si="24"/>
        <v>42202</v>
      </c>
      <c r="B110" s="62" t="s">
        <v>112</v>
      </c>
      <c r="C110" s="46" t="s">
        <v>23</v>
      </c>
      <c r="D110" s="46" t="s">
        <v>23</v>
      </c>
      <c r="E110" s="78" t="s">
        <v>9</v>
      </c>
      <c r="F110" s="43">
        <f t="shared" ca="1" si="25"/>
        <v>350</v>
      </c>
      <c r="G110" s="44"/>
      <c r="H110" s="80">
        <f t="shared" ca="1" si="26"/>
        <v>0</v>
      </c>
      <c r="I110" s="49">
        <v>250</v>
      </c>
      <c r="J110" s="45">
        <v>320</v>
      </c>
      <c r="K110" s="45">
        <v>350</v>
      </c>
      <c r="L110" s="45">
        <v>350</v>
      </c>
      <c r="M110" s="45">
        <v>1200</v>
      </c>
      <c r="N110" s="45">
        <v>50</v>
      </c>
      <c r="O110" s="45">
        <v>150</v>
      </c>
      <c r="P110" s="45">
        <v>200</v>
      </c>
      <c r="Q110" s="45">
        <v>100</v>
      </c>
      <c r="R110" s="45">
        <v>300</v>
      </c>
      <c r="S110" s="45">
        <v>200</v>
      </c>
      <c r="T110" s="45">
        <v>0</v>
      </c>
      <c r="U110" s="45">
        <v>0</v>
      </c>
      <c r="V110" s="72">
        <f t="shared" si="27"/>
        <v>0</v>
      </c>
    </row>
    <row r="111" spans="1:22" s="2" customFormat="1" ht="33.75" x14ac:dyDescent="0.2">
      <c r="A111" s="65">
        <f t="shared" ca="1" si="24"/>
        <v>42203</v>
      </c>
      <c r="B111" s="62" t="s">
        <v>113</v>
      </c>
      <c r="C111" s="46" t="s">
        <v>23</v>
      </c>
      <c r="D111" s="46" t="s">
        <v>23</v>
      </c>
      <c r="E111" s="78" t="s">
        <v>9</v>
      </c>
      <c r="F111" s="43">
        <f t="shared" ca="1" si="25"/>
        <v>1200</v>
      </c>
      <c r="G111" s="44"/>
      <c r="H111" s="80">
        <f t="shared" ca="1" si="26"/>
        <v>0</v>
      </c>
      <c r="I111" s="49">
        <v>1200</v>
      </c>
      <c r="J111" s="45">
        <v>1200</v>
      </c>
      <c r="K111" s="45">
        <v>1200</v>
      </c>
      <c r="L111" s="45">
        <v>1200</v>
      </c>
      <c r="M111" s="45">
        <v>5000</v>
      </c>
      <c r="N111" s="45">
        <v>1000</v>
      </c>
      <c r="O111" s="45">
        <v>1000</v>
      </c>
      <c r="P111" s="45">
        <v>1000</v>
      </c>
      <c r="Q111" s="45">
        <v>1300</v>
      </c>
      <c r="R111" s="45">
        <v>1200</v>
      </c>
      <c r="S111" s="45">
        <v>1200</v>
      </c>
      <c r="T111" s="45">
        <v>1500</v>
      </c>
      <c r="U111" s="45">
        <v>0</v>
      </c>
      <c r="V111" s="72">
        <f t="shared" si="27"/>
        <v>0</v>
      </c>
    </row>
    <row r="112" spans="1:22" s="8" customFormat="1" ht="33.75" x14ac:dyDescent="0.2">
      <c r="A112" s="65">
        <f t="shared" ca="1" si="24"/>
        <v>42204</v>
      </c>
      <c r="B112" s="63" t="s">
        <v>155</v>
      </c>
      <c r="C112" s="46" t="s">
        <v>23</v>
      </c>
      <c r="D112" s="46" t="s">
        <v>23</v>
      </c>
      <c r="E112" s="78" t="s">
        <v>9</v>
      </c>
      <c r="F112" s="43">
        <f t="shared" ca="1" si="25"/>
        <v>20</v>
      </c>
      <c r="G112" s="44"/>
      <c r="H112" s="80">
        <f t="shared" ca="1" si="26"/>
        <v>0</v>
      </c>
      <c r="I112" s="49">
        <v>20</v>
      </c>
      <c r="J112" s="45">
        <v>20</v>
      </c>
      <c r="K112" s="45">
        <v>20</v>
      </c>
      <c r="L112" s="45">
        <v>20</v>
      </c>
      <c r="M112" s="45">
        <v>30</v>
      </c>
      <c r="N112" s="45">
        <v>20</v>
      </c>
      <c r="O112" s="45">
        <v>20</v>
      </c>
      <c r="P112" s="45">
        <v>20</v>
      </c>
      <c r="Q112" s="45">
        <v>20</v>
      </c>
      <c r="R112" s="45">
        <v>20</v>
      </c>
      <c r="S112" s="45">
        <v>20</v>
      </c>
      <c r="T112" s="45">
        <v>0</v>
      </c>
      <c r="U112" s="45">
        <v>0</v>
      </c>
      <c r="V112" s="72">
        <f t="shared" si="27"/>
        <v>0</v>
      </c>
    </row>
    <row r="113" spans="1:22" s="2" customFormat="1" ht="33.75" x14ac:dyDescent="0.2">
      <c r="A113" s="65">
        <f t="shared" ca="1" si="24"/>
        <v>42205</v>
      </c>
      <c r="B113" s="62" t="s">
        <v>114</v>
      </c>
      <c r="C113" s="46" t="s">
        <v>23</v>
      </c>
      <c r="D113" s="46" t="s">
        <v>23</v>
      </c>
      <c r="E113" s="75" t="s">
        <v>9</v>
      </c>
      <c r="F113" s="43">
        <f t="shared" ca="1" si="25"/>
        <v>180</v>
      </c>
      <c r="G113" s="44"/>
      <c r="H113" s="80">
        <f t="shared" ca="1" si="26"/>
        <v>0</v>
      </c>
      <c r="I113" s="49">
        <v>100</v>
      </c>
      <c r="J113" s="70">
        <v>250</v>
      </c>
      <c r="K113" s="70">
        <v>100</v>
      </c>
      <c r="L113" s="70">
        <v>180</v>
      </c>
      <c r="M113" s="45">
        <v>150</v>
      </c>
      <c r="N113" s="70">
        <v>120</v>
      </c>
      <c r="O113" s="70">
        <v>150</v>
      </c>
      <c r="P113" s="70">
        <v>120</v>
      </c>
      <c r="Q113" s="70">
        <v>0</v>
      </c>
      <c r="R113" s="70">
        <v>200</v>
      </c>
      <c r="S113" s="45">
        <v>50</v>
      </c>
      <c r="T113" s="45">
        <v>0</v>
      </c>
      <c r="U113" s="45">
        <v>0</v>
      </c>
      <c r="V113" s="72">
        <f t="shared" si="27"/>
        <v>0</v>
      </c>
    </row>
    <row r="114" spans="1:22" s="2" customFormat="1" ht="33.75" x14ac:dyDescent="0.2">
      <c r="A114" s="65">
        <f t="shared" ca="1" si="24"/>
        <v>42206</v>
      </c>
      <c r="B114" s="62" t="s">
        <v>169</v>
      </c>
      <c r="C114" s="46" t="s">
        <v>23</v>
      </c>
      <c r="D114" s="46" t="s">
        <v>23</v>
      </c>
      <c r="E114" s="75" t="s">
        <v>9</v>
      </c>
      <c r="F114" s="43">
        <f t="shared" ca="1" si="25"/>
        <v>50</v>
      </c>
      <c r="G114" s="44"/>
      <c r="H114" s="80">
        <f t="shared" ca="1" si="26"/>
        <v>0</v>
      </c>
      <c r="I114" s="49">
        <v>50</v>
      </c>
      <c r="J114" s="45">
        <v>50</v>
      </c>
      <c r="K114" s="45">
        <v>50</v>
      </c>
      <c r="L114" s="45">
        <v>50</v>
      </c>
      <c r="M114" s="45">
        <v>50</v>
      </c>
      <c r="N114" s="45">
        <v>50</v>
      </c>
      <c r="O114" s="45">
        <v>50</v>
      </c>
      <c r="P114" s="45">
        <v>50</v>
      </c>
      <c r="Q114" s="45">
        <v>50</v>
      </c>
      <c r="R114" s="45">
        <v>50</v>
      </c>
      <c r="S114" s="45">
        <v>50</v>
      </c>
      <c r="T114" s="45">
        <v>0</v>
      </c>
      <c r="U114" s="45">
        <v>0</v>
      </c>
      <c r="V114" s="72">
        <f t="shared" si="27"/>
        <v>0</v>
      </c>
    </row>
    <row r="115" spans="1:22" s="8" customFormat="1" ht="45" x14ac:dyDescent="0.2">
      <c r="A115" s="65">
        <f t="shared" ca="1" si="24"/>
        <v>42207</v>
      </c>
      <c r="B115" s="62" t="s">
        <v>71</v>
      </c>
      <c r="C115" s="46" t="s">
        <v>23</v>
      </c>
      <c r="D115" s="46" t="s">
        <v>23</v>
      </c>
      <c r="E115" s="78" t="s">
        <v>9</v>
      </c>
      <c r="F115" s="43">
        <f t="shared" ca="1" si="25"/>
        <v>20</v>
      </c>
      <c r="G115" s="44"/>
      <c r="H115" s="80">
        <f t="shared" ca="1" si="26"/>
        <v>0</v>
      </c>
      <c r="I115" s="49">
        <v>20</v>
      </c>
      <c r="J115" s="49">
        <v>20</v>
      </c>
      <c r="K115" s="49">
        <v>20</v>
      </c>
      <c r="L115" s="49">
        <v>20</v>
      </c>
      <c r="M115" s="49">
        <v>50</v>
      </c>
      <c r="N115" s="49">
        <v>20</v>
      </c>
      <c r="O115" s="49">
        <v>20</v>
      </c>
      <c r="P115" s="49">
        <v>20</v>
      </c>
      <c r="Q115" s="49">
        <v>20</v>
      </c>
      <c r="R115" s="49">
        <v>20</v>
      </c>
      <c r="S115" s="45">
        <v>20</v>
      </c>
      <c r="T115" s="49">
        <v>0</v>
      </c>
      <c r="U115" s="45">
        <v>0</v>
      </c>
      <c r="V115" s="72">
        <f t="shared" si="27"/>
        <v>0</v>
      </c>
    </row>
    <row r="116" spans="1:22" s="11" customFormat="1" ht="33.75" x14ac:dyDescent="0.2">
      <c r="A116" s="65">
        <f t="shared" ca="1" si="24"/>
        <v>42208</v>
      </c>
      <c r="B116" s="62" t="s">
        <v>124</v>
      </c>
      <c r="C116" s="46" t="s">
        <v>23</v>
      </c>
      <c r="D116" s="46" t="s">
        <v>23</v>
      </c>
      <c r="E116" s="78" t="s">
        <v>9</v>
      </c>
      <c r="F116" s="43">
        <f t="shared" ca="1" si="25"/>
        <v>30</v>
      </c>
      <c r="G116" s="44"/>
      <c r="H116" s="80">
        <f t="shared" ca="1" si="26"/>
        <v>0</v>
      </c>
      <c r="I116" s="49">
        <v>30</v>
      </c>
      <c r="J116" s="49">
        <v>30</v>
      </c>
      <c r="K116" s="49">
        <v>30</v>
      </c>
      <c r="L116" s="49">
        <v>30</v>
      </c>
      <c r="M116" s="49">
        <v>60</v>
      </c>
      <c r="N116" s="49">
        <v>30</v>
      </c>
      <c r="O116" s="49">
        <v>30</v>
      </c>
      <c r="P116" s="49">
        <v>30</v>
      </c>
      <c r="Q116" s="49">
        <v>30</v>
      </c>
      <c r="R116" s="49">
        <v>30</v>
      </c>
      <c r="S116" s="45">
        <v>30</v>
      </c>
      <c r="T116" s="49">
        <v>0</v>
      </c>
      <c r="U116" s="45">
        <v>0</v>
      </c>
      <c r="V116" s="72">
        <f t="shared" si="27"/>
        <v>0</v>
      </c>
    </row>
    <row r="117" spans="1:22" s="8" customFormat="1" ht="56.25" x14ac:dyDescent="0.2">
      <c r="A117" s="65">
        <f t="shared" ca="1" si="24"/>
        <v>42209</v>
      </c>
      <c r="B117" s="62" t="s">
        <v>60</v>
      </c>
      <c r="C117" s="46" t="s">
        <v>23</v>
      </c>
      <c r="D117" s="46" t="s">
        <v>23</v>
      </c>
      <c r="E117" s="78" t="s">
        <v>8</v>
      </c>
      <c r="F117" s="43">
        <f t="shared" ca="1" si="25"/>
        <v>1</v>
      </c>
      <c r="G117" s="44"/>
      <c r="H117" s="80">
        <f t="shared" ca="1" si="26"/>
        <v>0</v>
      </c>
      <c r="I117" s="49">
        <v>1</v>
      </c>
      <c r="J117" s="71">
        <v>1</v>
      </c>
      <c r="K117" s="71">
        <v>1</v>
      </c>
      <c r="L117" s="71">
        <v>1</v>
      </c>
      <c r="M117" s="71">
        <v>8</v>
      </c>
      <c r="N117" s="71">
        <v>1</v>
      </c>
      <c r="O117" s="71">
        <v>1</v>
      </c>
      <c r="P117" s="71">
        <v>1</v>
      </c>
      <c r="Q117" s="71">
        <v>1</v>
      </c>
      <c r="R117" s="71">
        <v>1</v>
      </c>
      <c r="S117" s="45">
        <v>1</v>
      </c>
      <c r="T117" s="71">
        <v>0</v>
      </c>
      <c r="U117" s="45">
        <v>0</v>
      </c>
      <c r="V117" s="72">
        <f t="shared" si="27"/>
        <v>0</v>
      </c>
    </row>
    <row r="118" spans="1:22" x14ac:dyDescent="0.2">
      <c r="A118" s="120"/>
      <c r="B118" s="121"/>
      <c r="C118" s="121"/>
      <c r="D118" s="121"/>
      <c r="E118" s="121"/>
      <c r="F118" s="122" t="str">
        <f>"Ukupno "&amp;LOWER(B81)&amp;" - "&amp;LOWER(B108)&amp;":"</f>
        <v>Ukupno sustav protuprovalne i perimetarske zaštite - instalacije:</v>
      </c>
      <c r="G118" s="160">
        <f ca="1">SUM(H109:H117)</f>
        <v>0</v>
      </c>
      <c r="H118" s="160"/>
      <c r="I118" s="49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72">
        <f t="shared" ca="1" si="27"/>
        <v>0</v>
      </c>
    </row>
    <row r="119" spans="1:22" s="24" customFormat="1" x14ac:dyDescent="0.2">
      <c r="A119" s="65"/>
      <c r="B119" s="29"/>
      <c r="C119" s="28"/>
      <c r="D119" s="28"/>
      <c r="E119" s="28"/>
      <c r="F119" s="28"/>
      <c r="G119" s="33"/>
      <c r="H119" s="64"/>
      <c r="I119" s="49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72"/>
    </row>
    <row r="120" spans="1:22" s="1" customFormat="1" x14ac:dyDescent="0.2">
      <c r="A120" s="34">
        <f t="shared" ref="A120:A125" ca="1" si="28">IF(VALUE(broj_sheet)&lt;10,
IF(OFFSET(A120,-1,0)=".",broj_sheet*10+(COUNTIF(INDIRECT(ADDRESS(1,COLUMN())&amp;":"&amp;ADDRESS(ROW()-1,COLUMN())),"&lt;99"))+1,
IF(OR(LEN(OFFSET(A120,-1,0))=2,AND(LEN(OFFSET(A120,-1,0))=0,LEN(OFFSET(A120,-3,0))=5)),
IF(LEN(OFFSET(A120,-1,0))=2,(OFFSET(A120,-1,0))*10+1,IF(AND(LEN(OFFSET(A120,-1,0))=0,LEN(OFFSET(A120,-3,0))=5),INT(LEFT(OFFSET(A120,-3,0),3))+1,"greška x")),
IF(LEN(OFFSET(A120,-1,0))=3,(OFFSET(A120,-1,0))*100+1,
IF(LEN(OFFSET(A120,-1,0))=5,(OFFSET(A120,-1,0))+1,"greška1")))),
IF(VALUE(broj_sheet)&gt;=10,
IF(OFFSET(A120,-1,0)= ".",broj_sheet*10+(COUNTIF(INDIRECT(ADDRESS(1,COLUMN())&amp;":"&amp;ADDRESS(ROW()-1,COLUMN())),"&lt;999"))+1,
IF(OR(LEN(OFFSET(A120,-1,0))=3,AND(LEN(OFFSET(A120,-1,0))=0,LEN(OFFSET(A120,-3,0))=6)),
IF(LEN(OFFSET(A120,-1,0))=3,(OFFSET(A120,-1,0))*10+1,IF(AND(LEN(OFFSET(A120,-1,0))=0,LEN(OFFSET(A120,-3,0))=6),INT(LEFT(OFFSET(A120,-3,0),4))+1,"greška y")),
IF(LEN(OFFSET(A120,-1,0))=4,(OFFSET(A120,-1,0))*100+1,
IF(LEN(OFFSET(A120,-1,0))=6,(OFFSET(A120,-1,0))+1,"greška2")))),"greška3"))</f>
        <v>423</v>
      </c>
      <c r="B120" s="53" t="s">
        <v>15</v>
      </c>
      <c r="C120" s="39"/>
      <c r="D120" s="39"/>
      <c r="E120" s="54"/>
      <c r="F120" s="55"/>
      <c r="G120" s="56"/>
      <c r="H120" s="56"/>
      <c r="I120" s="49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72"/>
    </row>
    <row r="121" spans="1:22" s="10" customFormat="1" ht="45" x14ac:dyDescent="0.2">
      <c r="A121" s="73">
        <f t="shared" ca="1" si="28"/>
        <v>42301</v>
      </c>
      <c r="B121" s="52" t="s">
        <v>56</v>
      </c>
      <c r="C121" s="46" t="s">
        <v>23</v>
      </c>
      <c r="D121" s="46" t="s">
        <v>23</v>
      </c>
      <c r="E121" s="75" t="s">
        <v>8</v>
      </c>
      <c r="F121" s="43">
        <f t="shared" ref="F121:F125" ca="1" si="29">INDIRECT(ADDRESS(ROW(),COLUMN()+2+broj_sheet))</f>
        <v>1</v>
      </c>
      <c r="G121" s="44"/>
      <c r="H121" s="83">
        <f t="shared" ref="H121:H125" ca="1" si="30">G121*F121</f>
        <v>0</v>
      </c>
      <c r="I121" s="49">
        <v>1</v>
      </c>
      <c r="J121" s="49">
        <v>1</v>
      </c>
      <c r="K121" s="49">
        <v>1</v>
      </c>
      <c r="L121" s="49">
        <v>1</v>
      </c>
      <c r="M121" s="49">
        <v>1</v>
      </c>
      <c r="N121" s="49">
        <v>1</v>
      </c>
      <c r="O121" s="49">
        <v>1</v>
      </c>
      <c r="P121" s="49">
        <v>1</v>
      </c>
      <c r="Q121" s="49">
        <v>1</v>
      </c>
      <c r="R121" s="49">
        <v>1</v>
      </c>
      <c r="S121" s="49">
        <v>1</v>
      </c>
      <c r="T121" s="49">
        <v>1</v>
      </c>
      <c r="U121" s="49">
        <v>0</v>
      </c>
      <c r="V121" s="72">
        <f t="shared" ref="V121:V126" si="31">SUM(I121:U121)*G121</f>
        <v>0</v>
      </c>
    </row>
    <row r="122" spans="1:22" s="2" customFormat="1" ht="33.75" x14ac:dyDescent="0.2">
      <c r="A122" s="73">
        <f t="shared" ca="1" si="28"/>
        <v>42302</v>
      </c>
      <c r="B122" s="52" t="s">
        <v>123</v>
      </c>
      <c r="C122" s="46" t="s">
        <v>23</v>
      </c>
      <c r="D122" s="46" t="s">
        <v>23</v>
      </c>
      <c r="E122" s="75" t="s">
        <v>8</v>
      </c>
      <c r="F122" s="43">
        <f t="shared" ca="1" si="29"/>
        <v>1</v>
      </c>
      <c r="G122" s="44"/>
      <c r="H122" s="76">
        <f t="shared" ca="1" si="30"/>
        <v>0</v>
      </c>
      <c r="I122" s="49">
        <v>1</v>
      </c>
      <c r="J122" s="49">
        <v>1</v>
      </c>
      <c r="K122" s="49">
        <v>1</v>
      </c>
      <c r="L122" s="49">
        <v>1</v>
      </c>
      <c r="M122" s="49">
        <v>1</v>
      </c>
      <c r="N122" s="49">
        <v>1</v>
      </c>
      <c r="O122" s="49">
        <v>1</v>
      </c>
      <c r="P122" s="49">
        <v>1</v>
      </c>
      <c r="Q122" s="49">
        <v>1</v>
      </c>
      <c r="R122" s="49">
        <v>1</v>
      </c>
      <c r="S122" s="49">
        <v>1</v>
      </c>
      <c r="T122" s="49">
        <v>0</v>
      </c>
      <c r="U122" s="49">
        <v>0</v>
      </c>
      <c r="V122" s="72">
        <f t="shared" si="31"/>
        <v>0</v>
      </c>
    </row>
    <row r="123" spans="1:22" s="2" customFormat="1" ht="45" x14ac:dyDescent="0.2">
      <c r="A123" s="73">
        <f t="shared" ca="1" si="28"/>
        <v>42303</v>
      </c>
      <c r="B123" s="52" t="s">
        <v>125</v>
      </c>
      <c r="C123" s="46" t="s">
        <v>23</v>
      </c>
      <c r="D123" s="46" t="s">
        <v>23</v>
      </c>
      <c r="E123" s="75" t="s">
        <v>8</v>
      </c>
      <c r="F123" s="43">
        <f t="shared" ca="1" si="29"/>
        <v>1</v>
      </c>
      <c r="G123" s="44"/>
      <c r="H123" s="76">
        <f ca="1">G123*F123</f>
        <v>0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0</v>
      </c>
      <c r="U123" s="49">
        <v>0</v>
      </c>
      <c r="V123" s="72">
        <f t="shared" si="31"/>
        <v>0</v>
      </c>
    </row>
    <row r="124" spans="1:22" s="2" customFormat="1" ht="45" x14ac:dyDescent="0.2">
      <c r="A124" s="73">
        <f t="shared" ca="1" si="28"/>
        <v>42304</v>
      </c>
      <c r="B124" s="32" t="s">
        <v>70</v>
      </c>
      <c r="C124" s="46" t="s">
        <v>23</v>
      </c>
      <c r="D124" s="46" t="s">
        <v>23</v>
      </c>
      <c r="E124" s="75" t="s">
        <v>8</v>
      </c>
      <c r="F124" s="43">
        <f t="shared" ca="1" si="29"/>
        <v>1</v>
      </c>
      <c r="G124" s="44"/>
      <c r="H124" s="76">
        <f ca="1">G124*F124</f>
        <v>0</v>
      </c>
      <c r="I124" s="49">
        <v>1</v>
      </c>
      <c r="J124" s="49">
        <v>1</v>
      </c>
      <c r="K124" s="49">
        <v>1</v>
      </c>
      <c r="L124" s="49">
        <v>1</v>
      </c>
      <c r="M124" s="49">
        <v>1</v>
      </c>
      <c r="N124" s="49">
        <v>1</v>
      </c>
      <c r="O124" s="49">
        <v>1</v>
      </c>
      <c r="P124" s="49">
        <v>1</v>
      </c>
      <c r="Q124" s="49">
        <v>1</v>
      </c>
      <c r="R124" s="49">
        <v>1</v>
      </c>
      <c r="S124" s="49">
        <v>1</v>
      </c>
      <c r="T124" s="49">
        <v>0</v>
      </c>
      <c r="U124" s="49">
        <v>0</v>
      </c>
      <c r="V124" s="72">
        <f t="shared" si="31"/>
        <v>0</v>
      </c>
    </row>
    <row r="125" spans="1:22" s="2" customFormat="1" ht="33.75" x14ac:dyDescent="0.2">
      <c r="A125" s="73">
        <f t="shared" ca="1" si="28"/>
        <v>42305</v>
      </c>
      <c r="B125" s="52" t="s">
        <v>69</v>
      </c>
      <c r="C125" s="46" t="s">
        <v>23</v>
      </c>
      <c r="D125" s="46" t="s">
        <v>23</v>
      </c>
      <c r="E125" s="75" t="s">
        <v>8</v>
      </c>
      <c r="F125" s="43">
        <f t="shared" ca="1" si="29"/>
        <v>1</v>
      </c>
      <c r="G125" s="44"/>
      <c r="H125" s="76">
        <f t="shared" ca="1" si="30"/>
        <v>0</v>
      </c>
      <c r="I125" s="49">
        <v>1</v>
      </c>
      <c r="J125" s="49">
        <v>1</v>
      </c>
      <c r="K125" s="49">
        <v>1</v>
      </c>
      <c r="L125" s="49">
        <v>1</v>
      </c>
      <c r="M125" s="49">
        <v>1</v>
      </c>
      <c r="N125" s="49">
        <v>1</v>
      </c>
      <c r="O125" s="49">
        <v>1</v>
      </c>
      <c r="P125" s="49">
        <v>1</v>
      </c>
      <c r="Q125" s="49">
        <v>1</v>
      </c>
      <c r="R125" s="49">
        <v>1</v>
      </c>
      <c r="S125" s="49">
        <v>1</v>
      </c>
      <c r="T125" s="49">
        <v>0</v>
      </c>
      <c r="U125" s="49">
        <v>0</v>
      </c>
      <c r="V125" s="72">
        <f t="shared" si="31"/>
        <v>0</v>
      </c>
    </row>
    <row r="126" spans="1:22" x14ac:dyDescent="0.2">
      <c r="A126" s="120"/>
      <c r="B126" s="121"/>
      <c r="C126" s="121"/>
      <c r="D126" s="121"/>
      <c r="E126" s="121"/>
      <c r="F126" s="122" t="str">
        <f>"Ukupno "&amp;LOWER(B81)&amp;" - "&amp;LOWER(B120)&amp;":"</f>
        <v>Ukupno sustav protuprovalne i perimetarske zaštite - usluga:</v>
      </c>
      <c r="G126" s="160">
        <f ca="1">SUM(H121:H125)</f>
        <v>0</v>
      </c>
      <c r="H126" s="160"/>
      <c r="I126" s="49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72">
        <f t="shared" ca="1" si="31"/>
        <v>0</v>
      </c>
    </row>
    <row r="127" spans="1:22" s="24" customFormat="1" x14ac:dyDescent="0.2">
      <c r="A127" s="65" t="s">
        <v>36</v>
      </c>
      <c r="B127" s="29"/>
      <c r="C127" s="28"/>
      <c r="D127" s="28"/>
      <c r="E127" s="28"/>
      <c r="F127" s="28"/>
      <c r="G127" s="33"/>
      <c r="H127" s="64"/>
      <c r="I127" s="4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72"/>
    </row>
    <row r="128" spans="1:22" s="1" customFormat="1" x14ac:dyDescent="0.2">
      <c r="A128" s="34">
        <f t="shared" ref="A128:A132" ca="1" si="32">IF(VALUE(broj_sheet)&lt;10,
IF(OFFSET(A128,-1,0)=".",broj_sheet*10+(COUNTIF(INDIRECT(ADDRESS(1,COLUMN())&amp;":"&amp;ADDRESS(ROW()-1,COLUMN())),"&lt;99"))+1,
IF(OR(LEN(OFFSET(A128,-1,0))=2,AND(LEN(OFFSET(A128,-1,0))=0,LEN(OFFSET(A128,-3,0))=5)),
IF(LEN(OFFSET(A128,-1,0))=2,(OFFSET(A128,-1,0))*10+1,IF(AND(LEN(OFFSET(A128,-1,0))=0,LEN(OFFSET(A128,-3,0))=5),INT(LEFT(OFFSET(A128,-3,0),3))+1,"greška x")),
IF(LEN(OFFSET(A128,-1,0))=3,(OFFSET(A128,-1,0))*100+1,
IF(LEN(OFFSET(A128,-1,0))=5,(OFFSET(A128,-1,0))+1,"greška1")))),
IF(VALUE(broj_sheet)&gt;=10,
IF(OFFSET(A128,-1,0)= ".",broj_sheet*10+(COUNTIF(INDIRECT(ADDRESS(1,COLUMN())&amp;":"&amp;ADDRESS(ROW()-1,COLUMN())),"&lt;999"))+1,
IF(OR(LEN(OFFSET(A128,-1,0))=3,AND(LEN(OFFSET(A128,-1,0))=0,LEN(OFFSET(A128,-3,0))=6)),
IF(LEN(OFFSET(A128,-1,0))=3,(OFFSET(A128,-1,0))*10+1,IF(AND(LEN(OFFSET(A128,-1,0))=0,LEN(OFFSET(A128,-3,0))=6),INT(LEFT(OFFSET(A128,-3,0),4))+1,"greška y")),
IF(LEN(OFFSET(A128,-1,0))=4,(OFFSET(A128,-1,0))*100+1,
IF(LEN(OFFSET(A128,-1,0))=6,(OFFSET(A128,-1,0))+1,"greška2")))),"greška3"))</f>
        <v>43</v>
      </c>
      <c r="B128" s="53" t="s">
        <v>16</v>
      </c>
      <c r="C128" s="39"/>
      <c r="D128" s="39"/>
      <c r="E128" s="54"/>
      <c r="F128" s="55"/>
      <c r="G128" s="56"/>
      <c r="H128" s="56"/>
      <c r="I128" s="49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72"/>
    </row>
    <row r="129" spans="1:22" s="3" customFormat="1" x14ac:dyDescent="0.2">
      <c r="A129" s="34">
        <f t="shared" ca="1" si="32"/>
        <v>431</v>
      </c>
      <c r="B129" s="57" t="s">
        <v>17</v>
      </c>
      <c r="C129" s="58"/>
      <c r="D129" s="58"/>
      <c r="E129" s="59"/>
      <c r="F129" s="60"/>
      <c r="G129" s="61"/>
      <c r="H129" s="61"/>
      <c r="I129" s="49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72"/>
    </row>
    <row r="130" spans="1:22" s="3" customFormat="1" ht="180" x14ac:dyDescent="0.2">
      <c r="A130" s="65">
        <f t="shared" ca="1" si="32"/>
        <v>43101</v>
      </c>
      <c r="B130" s="32" t="s">
        <v>151</v>
      </c>
      <c r="C130" s="46" t="s">
        <v>23</v>
      </c>
      <c r="D130" s="46" t="s">
        <v>23</v>
      </c>
      <c r="E130" s="75" t="s">
        <v>8</v>
      </c>
      <c r="F130" s="43">
        <f ca="1">INDIRECT(ADDRESS(ROW(),COLUMN()+2+broj_sheet))</f>
        <v>1</v>
      </c>
      <c r="G130" s="86"/>
      <c r="H130" s="87">
        <f ca="1">F130*G130</f>
        <v>0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49">
        <v>1</v>
      </c>
      <c r="Q130" s="49">
        <v>1</v>
      </c>
      <c r="R130" s="49">
        <v>1</v>
      </c>
      <c r="S130" s="49">
        <v>1</v>
      </c>
      <c r="T130" s="49">
        <v>0</v>
      </c>
      <c r="U130" s="49">
        <v>1</v>
      </c>
      <c r="V130" s="72">
        <f>SUM(I130:U130)*G130</f>
        <v>0</v>
      </c>
    </row>
    <row r="131" spans="1:22" s="12" customFormat="1" ht="180" x14ac:dyDescent="0.2">
      <c r="A131" s="65">
        <f t="shared" ca="1" si="32"/>
        <v>43102</v>
      </c>
      <c r="B131" s="32" t="s">
        <v>87</v>
      </c>
      <c r="C131" s="46" t="s">
        <v>23</v>
      </c>
      <c r="D131" s="46" t="s">
        <v>23</v>
      </c>
      <c r="E131" s="75" t="s">
        <v>8</v>
      </c>
      <c r="F131" s="43">
        <f ca="1">INDIRECT(ADDRESS(ROW(),COLUMN()+2+broj_sheet))</f>
        <v>1</v>
      </c>
      <c r="G131" s="86"/>
      <c r="H131" s="87">
        <f ca="1">F131*G131</f>
        <v>0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49">
        <v>1</v>
      </c>
      <c r="Q131" s="49">
        <v>1</v>
      </c>
      <c r="R131" s="49">
        <v>1</v>
      </c>
      <c r="S131" s="49">
        <v>1</v>
      </c>
      <c r="T131" s="49">
        <v>1</v>
      </c>
      <c r="U131" s="49">
        <v>1</v>
      </c>
      <c r="V131" s="72">
        <f>SUM(I131:U131)*G131</f>
        <v>0</v>
      </c>
    </row>
    <row r="132" spans="1:22" s="12" customFormat="1" ht="33.75" x14ac:dyDescent="0.2">
      <c r="A132" s="65">
        <f t="shared" ca="1" si="32"/>
        <v>43103</v>
      </c>
      <c r="B132" s="52" t="s">
        <v>131</v>
      </c>
      <c r="C132" s="46" t="s">
        <v>23</v>
      </c>
      <c r="D132" s="46" t="s">
        <v>23</v>
      </c>
      <c r="E132" s="75" t="s">
        <v>8</v>
      </c>
      <c r="F132" s="43">
        <f ca="1">INDIRECT(ADDRESS(ROW(),COLUMN()+2+broj_sheet))</f>
        <v>1</v>
      </c>
      <c r="G132" s="86"/>
      <c r="H132" s="87">
        <f ca="1">F132*G132</f>
        <v>0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49">
        <v>1</v>
      </c>
      <c r="Q132" s="49">
        <v>1</v>
      </c>
      <c r="R132" s="49">
        <v>1</v>
      </c>
      <c r="S132" s="49">
        <v>1</v>
      </c>
      <c r="T132" s="49">
        <v>1</v>
      </c>
      <c r="U132" s="49">
        <v>1</v>
      </c>
      <c r="V132" s="72">
        <f>SUM(I132:U132)*G132</f>
        <v>0</v>
      </c>
    </row>
    <row r="133" spans="1:22" x14ac:dyDescent="0.2">
      <c r="A133" s="120"/>
      <c r="B133" s="121"/>
      <c r="C133" s="121"/>
      <c r="D133" s="121"/>
      <c r="E133" s="121"/>
      <c r="F133" s="122" t="str">
        <f>"Ukupno "&amp;LOWER(B128)&amp;" - "&amp;LOWER(B129)&amp;":"</f>
        <v>Ukupno zajedničke usluge - opće usluge:</v>
      </c>
      <c r="G133" s="160">
        <f ca="1">SUM(H130:H132)</f>
        <v>0</v>
      </c>
      <c r="H133" s="160"/>
      <c r="I133" s="49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72">
        <f ca="1">SUM(I133:U133)*G133</f>
        <v>0</v>
      </c>
    </row>
    <row r="134" spans="1:22" s="24" customFormat="1" x14ac:dyDescent="0.2">
      <c r="A134" s="65"/>
      <c r="B134" s="29"/>
      <c r="C134" s="28"/>
      <c r="D134" s="28"/>
      <c r="E134" s="28"/>
      <c r="F134" s="28"/>
      <c r="G134" s="33"/>
      <c r="H134" s="64"/>
      <c r="I134" s="49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72"/>
    </row>
    <row r="135" spans="1:22" s="1" customFormat="1" x14ac:dyDescent="0.2">
      <c r="A135" s="34">
        <f t="shared" ref="A135:A146" ca="1" si="33">IF(VALUE(broj_sheet)&lt;10,
IF(OFFSET(A135,-1,0)=".",broj_sheet*10+(COUNTIF(INDIRECT(ADDRESS(1,COLUMN())&amp;":"&amp;ADDRESS(ROW()-1,COLUMN())),"&lt;99"))+1,
IF(OR(LEN(OFFSET(A135,-1,0))=2,AND(LEN(OFFSET(A135,-1,0))=0,LEN(OFFSET(A135,-3,0))=5)),
IF(LEN(OFFSET(A135,-1,0))=2,(OFFSET(A135,-1,0))*10+1,IF(AND(LEN(OFFSET(A135,-1,0))=0,LEN(OFFSET(A135,-3,0))=5),INT(LEFT(OFFSET(A135,-3,0),3))+1,"greška x")),
IF(LEN(OFFSET(A135,-1,0))=3,(OFFSET(A135,-1,0))*100+1,
IF(LEN(OFFSET(A135,-1,0))=5,(OFFSET(A135,-1,0))+1,"greška1")))),
IF(VALUE(broj_sheet)&gt;=10,
IF(OFFSET(A135,-1,0)= ".",broj_sheet*10+(COUNTIF(INDIRECT(ADDRESS(1,COLUMN())&amp;":"&amp;ADDRESS(ROW()-1,COLUMN())),"&lt;999"))+1,
IF(OR(LEN(OFFSET(A135,-1,0))=3,AND(LEN(OFFSET(A135,-1,0))=0,LEN(OFFSET(A135,-3,0))=6)),
IF(LEN(OFFSET(A135,-1,0))=3,(OFFSET(A135,-1,0))*10+1,IF(AND(LEN(OFFSET(A135,-1,0))=0,LEN(OFFSET(A135,-3,0))=6),INT(LEFT(OFFSET(A135,-3,0),4))+1,"greška y")),
IF(LEN(OFFSET(A135,-1,0))=4,(OFFSET(A135,-1,0))*100+1,
IF(LEN(OFFSET(A135,-1,0))=6,(OFFSET(A135,-1,0))+1,"greška2")))),"greška3"))</f>
        <v>432</v>
      </c>
      <c r="B135" s="53" t="s">
        <v>18</v>
      </c>
      <c r="C135" s="39"/>
      <c r="D135" s="39"/>
      <c r="E135" s="54"/>
      <c r="F135" s="55"/>
      <c r="G135" s="56"/>
      <c r="H135" s="56"/>
      <c r="I135" s="49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72"/>
    </row>
    <row r="136" spans="1:22" s="13" customFormat="1" ht="22.5" x14ac:dyDescent="0.2">
      <c r="A136" s="65">
        <f t="shared" ca="1" si="33"/>
        <v>43201</v>
      </c>
      <c r="B136" s="32" t="s">
        <v>68</v>
      </c>
      <c r="C136" s="46" t="s">
        <v>23</v>
      </c>
      <c r="D136" s="46" t="s">
        <v>23</v>
      </c>
      <c r="E136" s="75" t="s">
        <v>9</v>
      </c>
      <c r="F136" s="43">
        <f t="shared" ref="F136:F146" ca="1" si="34">INDIRECT(ADDRESS(ROW(),COLUMN()+2+broj_sheet))</f>
        <v>105</v>
      </c>
      <c r="G136" s="44"/>
      <c r="H136" s="77">
        <f t="shared" ref="H136:H146" ca="1" si="35">F136*G136</f>
        <v>0</v>
      </c>
      <c r="I136" s="49">
        <v>117</v>
      </c>
      <c r="J136" s="45">
        <v>400</v>
      </c>
      <c r="K136" s="45">
        <v>110</v>
      </c>
      <c r="L136" s="45">
        <v>105</v>
      </c>
      <c r="M136" s="45">
        <v>360</v>
      </c>
      <c r="N136" s="45">
        <v>35</v>
      </c>
      <c r="O136" s="45">
        <v>160</v>
      </c>
      <c r="P136" s="45">
        <v>170</v>
      </c>
      <c r="Q136" s="45">
        <v>165</v>
      </c>
      <c r="R136" s="45">
        <v>100</v>
      </c>
      <c r="S136" s="45">
        <v>40</v>
      </c>
      <c r="T136" s="45">
        <v>0</v>
      </c>
      <c r="U136" s="45">
        <v>0</v>
      </c>
      <c r="V136" s="72">
        <f t="shared" ref="V136:V146" si="36">SUM(I136:U136)*G136</f>
        <v>0</v>
      </c>
    </row>
    <row r="137" spans="1:22" s="13" customFormat="1" ht="180" x14ac:dyDescent="0.2">
      <c r="A137" s="65">
        <f t="shared" ca="1" si="33"/>
        <v>43202</v>
      </c>
      <c r="B137" s="138" t="s">
        <v>86</v>
      </c>
      <c r="C137" s="46" t="s">
        <v>23</v>
      </c>
      <c r="D137" s="46" t="s">
        <v>23</v>
      </c>
      <c r="E137" s="75" t="s">
        <v>9</v>
      </c>
      <c r="F137" s="43">
        <f t="shared" ca="1" si="34"/>
        <v>95</v>
      </c>
      <c r="G137" s="44"/>
      <c r="H137" s="77">
        <f t="shared" ca="1" si="35"/>
        <v>0</v>
      </c>
      <c r="I137" s="49">
        <v>107</v>
      </c>
      <c r="J137" s="49">
        <v>270</v>
      </c>
      <c r="K137" s="49">
        <v>95</v>
      </c>
      <c r="L137" s="49">
        <v>95</v>
      </c>
      <c r="M137" s="49">
        <v>340</v>
      </c>
      <c r="N137" s="49">
        <v>35</v>
      </c>
      <c r="O137" s="49">
        <v>140</v>
      </c>
      <c r="P137" s="49">
        <v>160</v>
      </c>
      <c r="Q137" s="49">
        <v>115</v>
      </c>
      <c r="R137" s="49">
        <v>90</v>
      </c>
      <c r="S137" s="49">
        <v>35</v>
      </c>
      <c r="T137" s="49">
        <v>0</v>
      </c>
      <c r="U137" s="49">
        <v>0</v>
      </c>
      <c r="V137" s="72">
        <f t="shared" si="36"/>
        <v>0</v>
      </c>
    </row>
    <row r="138" spans="1:22" s="13" customFormat="1" ht="202.5" x14ac:dyDescent="0.2">
      <c r="A138" s="65">
        <f t="shared" ca="1" si="33"/>
        <v>43203</v>
      </c>
      <c r="B138" s="138" t="s">
        <v>85</v>
      </c>
      <c r="C138" s="46" t="s">
        <v>23</v>
      </c>
      <c r="D138" s="46" t="s">
        <v>23</v>
      </c>
      <c r="E138" s="75" t="s">
        <v>9</v>
      </c>
      <c r="F138" s="43">
        <f t="shared" ca="1" si="34"/>
        <v>10</v>
      </c>
      <c r="G138" s="44"/>
      <c r="H138" s="77">
        <f t="shared" ca="1" si="35"/>
        <v>0</v>
      </c>
      <c r="I138" s="49">
        <v>10</v>
      </c>
      <c r="J138" s="49">
        <v>16</v>
      </c>
      <c r="K138" s="49">
        <v>17</v>
      </c>
      <c r="L138" s="49">
        <v>10</v>
      </c>
      <c r="M138" s="49">
        <v>23</v>
      </c>
      <c r="N138" s="49">
        <v>2.5</v>
      </c>
      <c r="O138" s="49">
        <v>20</v>
      </c>
      <c r="P138" s="49">
        <v>10</v>
      </c>
      <c r="Q138" s="49">
        <v>50</v>
      </c>
      <c r="R138" s="49">
        <v>10</v>
      </c>
      <c r="S138" s="49">
        <v>5</v>
      </c>
      <c r="T138" s="49">
        <v>0</v>
      </c>
      <c r="U138" s="49">
        <v>0</v>
      </c>
      <c r="V138" s="72">
        <f t="shared" si="36"/>
        <v>0</v>
      </c>
    </row>
    <row r="139" spans="1:22" s="14" customFormat="1" ht="22.5" x14ac:dyDescent="0.2">
      <c r="A139" s="69">
        <f t="shared" ca="1" si="33"/>
        <v>43204</v>
      </c>
      <c r="B139" s="32" t="s">
        <v>64</v>
      </c>
      <c r="C139" s="46" t="s">
        <v>23</v>
      </c>
      <c r="D139" s="46" t="s">
        <v>23</v>
      </c>
      <c r="E139" s="75" t="s">
        <v>9</v>
      </c>
      <c r="F139" s="43">
        <f t="shared" ca="1" si="34"/>
        <v>160</v>
      </c>
      <c r="G139" s="44"/>
      <c r="H139" s="77">
        <f t="shared" ca="1" si="35"/>
        <v>0</v>
      </c>
      <c r="I139" s="49">
        <v>260</v>
      </c>
      <c r="J139" s="49">
        <v>200</v>
      </c>
      <c r="K139" s="45">
        <v>200</v>
      </c>
      <c r="L139" s="45">
        <v>160</v>
      </c>
      <c r="M139" s="45">
        <v>180</v>
      </c>
      <c r="N139" s="45">
        <v>70</v>
      </c>
      <c r="O139" s="45">
        <v>250</v>
      </c>
      <c r="P139" s="45">
        <v>320</v>
      </c>
      <c r="Q139" s="45">
        <v>150</v>
      </c>
      <c r="R139" s="45">
        <v>50</v>
      </c>
      <c r="S139" s="45">
        <v>50</v>
      </c>
      <c r="T139" s="45">
        <v>0</v>
      </c>
      <c r="U139" s="45">
        <v>0</v>
      </c>
      <c r="V139" s="72">
        <f t="shared" si="36"/>
        <v>0</v>
      </c>
    </row>
    <row r="140" spans="1:22" s="14" customFormat="1" ht="22.5" x14ac:dyDescent="0.2">
      <c r="A140" s="69">
        <f t="shared" ca="1" si="33"/>
        <v>43205</v>
      </c>
      <c r="B140" s="32" t="s">
        <v>65</v>
      </c>
      <c r="C140" s="46" t="s">
        <v>23</v>
      </c>
      <c r="D140" s="46" t="s">
        <v>23</v>
      </c>
      <c r="E140" s="75" t="s">
        <v>9</v>
      </c>
      <c r="F140" s="43">
        <f t="shared" ca="1" si="34"/>
        <v>30</v>
      </c>
      <c r="G140" s="44"/>
      <c r="H140" s="77">
        <f t="shared" ca="1" si="35"/>
        <v>0</v>
      </c>
      <c r="I140" s="49">
        <v>0</v>
      </c>
      <c r="J140" s="49">
        <v>30</v>
      </c>
      <c r="K140" s="45">
        <v>150</v>
      </c>
      <c r="L140" s="45">
        <v>30</v>
      </c>
      <c r="M140" s="45">
        <v>0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72">
        <f t="shared" si="36"/>
        <v>0</v>
      </c>
    </row>
    <row r="141" spans="1:22" s="13" customFormat="1" ht="56.25" x14ac:dyDescent="0.2">
      <c r="A141" s="65">
        <f t="shared" ca="1" si="33"/>
        <v>43206</v>
      </c>
      <c r="B141" s="32" t="s">
        <v>147</v>
      </c>
      <c r="C141" s="46" t="s">
        <v>23</v>
      </c>
      <c r="D141" s="46" t="s">
        <v>23</v>
      </c>
      <c r="E141" s="75" t="s">
        <v>7</v>
      </c>
      <c r="F141" s="43">
        <f t="shared" ca="1" si="34"/>
        <v>3</v>
      </c>
      <c r="G141" s="44"/>
      <c r="H141" s="77">
        <f t="shared" ca="1" si="35"/>
        <v>0</v>
      </c>
      <c r="I141" s="49">
        <v>3</v>
      </c>
      <c r="J141" s="45">
        <v>8</v>
      </c>
      <c r="K141" s="45">
        <v>2</v>
      </c>
      <c r="L141" s="45">
        <v>3</v>
      </c>
      <c r="M141" s="45">
        <v>7</v>
      </c>
      <c r="N141" s="45">
        <v>1</v>
      </c>
      <c r="O141" s="45">
        <v>4</v>
      </c>
      <c r="P141" s="45">
        <v>3</v>
      </c>
      <c r="Q141" s="45">
        <v>3</v>
      </c>
      <c r="R141" s="45">
        <v>3</v>
      </c>
      <c r="S141" s="45">
        <v>2</v>
      </c>
      <c r="T141" s="45">
        <v>0</v>
      </c>
      <c r="U141" s="45">
        <v>0</v>
      </c>
      <c r="V141" s="72">
        <f t="shared" si="36"/>
        <v>0</v>
      </c>
    </row>
    <row r="142" spans="1:22" s="90" customFormat="1" ht="123.75" x14ac:dyDescent="0.2">
      <c r="A142" s="69">
        <f t="shared" ca="1" si="33"/>
        <v>43207</v>
      </c>
      <c r="B142" s="32" t="s">
        <v>126</v>
      </c>
      <c r="C142" s="46" t="s">
        <v>23</v>
      </c>
      <c r="D142" s="46" t="s">
        <v>23</v>
      </c>
      <c r="E142" s="75" t="s">
        <v>7</v>
      </c>
      <c r="F142" s="43">
        <f t="shared" ca="1" si="34"/>
        <v>1</v>
      </c>
      <c r="G142" s="44"/>
      <c r="H142" s="77">
        <f t="shared" ca="1" si="35"/>
        <v>0</v>
      </c>
      <c r="I142" s="91">
        <v>0</v>
      </c>
      <c r="J142" s="91">
        <v>0</v>
      </c>
      <c r="K142" s="91">
        <v>0</v>
      </c>
      <c r="L142" s="91">
        <v>1</v>
      </c>
      <c r="M142" s="91">
        <v>0</v>
      </c>
      <c r="N142" s="91">
        <v>0</v>
      </c>
      <c r="O142" s="91">
        <v>3</v>
      </c>
      <c r="P142" s="91">
        <v>0</v>
      </c>
      <c r="Q142" s="91">
        <v>1</v>
      </c>
      <c r="R142" s="91">
        <v>0</v>
      </c>
      <c r="S142" s="91">
        <v>1</v>
      </c>
      <c r="T142" s="91">
        <v>0</v>
      </c>
      <c r="U142" s="91">
        <v>0</v>
      </c>
      <c r="V142" s="72">
        <f t="shared" si="36"/>
        <v>0</v>
      </c>
    </row>
    <row r="143" spans="1:22" s="16" customFormat="1" ht="123.75" x14ac:dyDescent="0.2">
      <c r="A143" s="65">
        <f t="shared" ca="1" si="33"/>
        <v>43208</v>
      </c>
      <c r="B143" s="32" t="s">
        <v>127</v>
      </c>
      <c r="C143" s="46" t="s">
        <v>23</v>
      </c>
      <c r="D143" s="46" t="s">
        <v>23</v>
      </c>
      <c r="E143" s="75" t="s">
        <v>7</v>
      </c>
      <c r="F143" s="43">
        <f t="shared" ca="1" si="34"/>
        <v>1</v>
      </c>
      <c r="G143" s="44"/>
      <c r="H143" s="77">
        <f t="shared" ca="1" si="35"/>
        <v>0</v>
      </c>
      <c r="I143" s="49">
        <v>1</v>
      </c>
      <c r="J143" s="45">
        <v>1</v>
      </c>
      <c r="K143" s="45">
        <v>1</v>
      </c>
      <c r="L143" s="45">
        <v>1</v>
      </c>
      <c r="M143" s="45">
        <v>1</v>
      </c>
      <c r="N143" s="45">
        <v>1</v>
      </c>
      <c r="O143" s="45">
        <v>1</v>
      </c>
      <c r="P143" s="45">
        <v>1</v>
      </c>
      <c r="Q143" s="45">
        <v>0</v>
      </c>
      <c r="R143" s="45">
        <v>1</v>
      </c>
      <c r="S143" s="45">
        <v>1</v>
      </c>
      <c r="T143" s="45">
        <v>0</v>
      </c>
      <c r="U143" s="45">
        <v>0</v>
      </c>
      <c r="V143" s="72">
        <f t="shared" si="36"/>
        <v>0</v>
      </c>
    </row>
    <row r="144" spans="1:22" s="15" customFormat="1" ht="22.5" x14ac:dyDescent="0.2">
      <c r="A144" s="65">
        <f t="shared" ca="1" si="33"/>
        <v>43209</v>
      </c>
      <c r="B144" s="32" t="s">
        <v>66</v>
      </c>
      <c r="C144" s="46" t="s">
        <v>23</v>
      </c>
      <c r="D144" s="46" t="s">
        <v>23</v>
      </c>
      <c r="E144" s="75" t="s">
        <v>8</v>
      </c>
      <c r="F144" s="43">
        <f t="shared" ca="1" si="34"/>
        <v>1</v>
      </c>
      <c r="G144" s="44"/>
      <c r="H144" s="77">
        <f t="shared" ca="1" si="35"/>
        <v>0</v>
      </c>
      <c r="I144" s="49">
        <v>1</v>
      </c>
      <c r="J144" s="49">
        <v>1</v>
      </c>
      <c r="K144" s="49">
        <v>1</v>
      </c>
      <c r="L144" s="49">
        <v>1</v>
      </c>
      <c r="M144" s="49">
        <v>1</v>
      </c>
      <c r="N144" s="49">
        <v>1</v>
      </c>
      <c r="O144" s="49">
        <v>1</v>
      </c>
      <c r="P144" s="49">
        <v>1</v>
      </c>
      <c r="Q144" s="49">
        <v>1</v>
      </c>
      <c r="R144" s="49">
        <v>1</v>
      </c>
      <c r="S144" s="49">
        <v>1</v>
      </c>
      <c r="T144" s="45">
        <v>0</v>
      </c>
      <c r="U144" s="45">
        <v>0</v>
      </c>
      <c r="V144" s="72">
        <f t="shared" si="36"/>
        <v>0</v>
      </c>
    </row>
    <row r="145" spans="1:22" s="15" customFormat="1" ht="67.5" x14ac:dyDescent="0.2">
      <c r="A145" s="65">
        <f t="shared" ca="1" si="33"/>
        <v>43210</v>
      </c>
      <c r="B145" s="32" t="s">
        <v>150</v>
      </c>
      <c r="C145" s="46" t="s">
        <v>23</v>
      </c>
      <c r="D145" s="46" t="s">
        <v>23</v>
      </c>
      <c r="E145" s="75" t="s">
        <v>8</v>
      </c>
      <c r="F145" s="43">
        <f t="shared" ca="1" si="34"/>
        <v>1</v>
      </c>
      <c r="G145" s="44"/>
      <c r="H145" s="77">
        <f t="shared" ca="1" si="35"/>
        <v>0</v>
      </c>
      <c r="I145" s="49">
        <v>1</v>
      </c>
      <c r="J145" s="49">
        <v>1</v>
      </c>
      <c r="K145" s="49">
        <v>1</v>
      </c>
      <c r="L145" s="49">
        <v>1</v>
      </c>
      <c r="M145" s="49">
        <v>1</v>
      </c>
      <c r="N145" s="49">
        <v>1</v>
      </c>
      <c r="O145" s="49">
        <v>1</v>
      </c>
      <c r="P145" s="49">
        <v>1</v>
      </c>
      <c r="Q145" s="49">
        <v>1</v>
      </c>
      <c r="R145" s="49">
        <v>1</v>
      </c>
      <c r="S145" s="49">
        <v>1</v>
      </c>
      <c r="T145" s="45">
        <v>0</v>
      </c>
      <c r="U145" s="45">
        <v>0</v>
      </c>
      <c r="V145" s="72">
        <f t="shared" si="36"/>
        <v>0</v>
      </c>
    </row>
    <row r="146" spans="1:22" s="15" customFormat="1" ht="22.5" x14ac:dyDescent="0.2">
      <c r="A146" s="65">
        <f t="shared" ca="1" si="33"/>
        <v>43211</v>
      </c>
      <c r="B146" s="32" t="s">
        <v>67</v>
      </c>
      <c r="C146" s="46" t="s">
        <v>23</v>
      </c>
      <c r="D146" s="46" t="s">
        <v>23</v>
      </c>
      <c r="E146" s="75" t="s">
        <v>8</v>
      </c>
      <c r="F146" s="43">
        <f t="shared" ca="1" si="34"/>
        <v>1</v>
      </c>
      <c r="G146" s="44"/>
      <c r="H146" s="77">
        <f t="shared" ca="1" si="35"/>
        <v>0</v>
      </c>
      <c r="I146" s="49">
        <v>1</v>
      </c>
      <c r="J146" s="49">
        <v>1</v>
      </c>
      <c r="K146" s="49">
        <v>1</v>
      </c>
      <c r="L146" s="49">
        <v>1</v>
      </c>
      <c r="M146" s="49">
        <v>1</v>
      </c>
      <c r="N146" s="49">
        <v>1</v>
      </c>
      <c r="O146" s="49">
        <v>1</v>
      </c>
      <c r="P146" s="49">
        <v>1</v>
      </c>
      <c r="Q146" s="49">
        <v>1</v>
      </c>
      <c r="R146" s="49">
        <v>1</v>
      </c>
      <c r="S146" s="49">
        <v>1</v>
      </c>
      <c r="T146" s="45">
        <v>1</v>
      </c>
      <c r="U146" s="45">
        <v>0</v>
      </c>
      <c r="V146" s="72">
        <f t="shared" si="36"/>
        <v>0</v>
      </c>
    </row>
    <row r="147" spans="1:22" x14ac:dyDescent="0.2">
      <c r="A147" s="120"/>
      <c r="B147" s="121"/>
      <c r="C147" s="121"/>
      <c r="D147" s="121"/>
      <c r="E147" s="121"/>
      <c r="F147" s="122" t="str">
        <f>"Ukupno "&amp;LOWER(B128)&amp;" - "&amp;LOWER(B135)&amp;":"</f>
        <v>Ukupno zajedničke usluge - građevinske usluge:</v>
      </c>
      <c r="G147" s="160">
        <f ca="1">SUM(H136:H146)</f>
        <v>0</v>
      </c>
      <c r="H147" s="160"/>
      <c r="I147" s="49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37"/>
    </row>
    <row r="148" spans="1:22" s="24" customFormat="1" x14ac:dyDescent="0.2">
      <c r="A148" s="65"/>
      <c r="B148" s="29"/>
      <c r="C148" s="28"/>
      <c r="D148" s="28"/>
      <c r="E148" s="28"/>
      <c r="F148" s="28"/>
      <c r="G148" s="33"/>
      <c r="H148" s="64"/>
      <c r="I148" s="49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72"/>
    </row>
    <row r="149" spans="1:22" ht="23.25" customHeight="1" x14ac:dyDescent="0.2">
      <c r="A149" s="120"/>
      <c r="B149" s="121"/>
      <c r="C149" s="121"/>
      <c r="D149" s="121"/>
      <c r="E149" s="121"/>
      <c r="F149" s="129" t="s">
        <v>12</v>
      </c>
      <c r="G149" s="158">
        <f ca="1">SUMIF(F3:F147,"*ukupno*",G3:G147)</f>
        <v>0</v>
      </c>
      <c r="H149" s="159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88">
        <f ca="1">SUM(V8:V146)</f>
        <v>0</v>
      </c>
    </row>
    <row r="150" spans="1:22" x14ac:dyDescent="0.2">
      <c r="A150" s="128"/>
      <c r="B150" s="128"/>
      <c r="C150" s="128"/>
      <c r="D150" s="128"/>
      <c r="E150" s="128"/>
      <c r="F150" s="128"/>
      <c r="G150" s="128"/>
      <c r="H150" s="128"/>
      <c r="I150" s="12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2" x14ac:dyDescent="0.2">
      <c r="A151" s="37"/>
      <c r="B151" s="37"/>
      <c r="C151" s="37"/>
      <c r="D151" s="37"/>
      <c r="E151" s="37"/>
      <c r="F151" s="37"/>
      <c r="G151" s="37"/>
      <c r="H151" s="37"/>
    </row>
    <row r="152" spans="1:22" s="37" customFormat="1" x14ac:dyDescent="0.2"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s="37" customFormat="1" x14ac:dyDescent="0.2"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s="37" customFormat="1" x14ac:dyDescent="0.2"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s="37" customFormat="1" x14ac:dyDescent="0.2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s="37" customFormat="1" x14ac:dyDescent="0.2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s="37" customFormat="1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s="37" customFormat="1" x14ac:dyDescent="0.2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s="37" customFormat="1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s="37" customFormat="1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0:22" s="37" customFormat="1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0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0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0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0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0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0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0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0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0:22" s="37" customFormat="1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0:22" s="37" customFormat="1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0:22" s="37" customFormat="1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0:22" s="37" customFormat="1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0:22" s="37" customFormat="1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0:22" s="37" customFormat="1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0:22" s="37" customFormat="1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0:22" s="37" customFormat="1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0:22" s="37" customFormat="1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0:22" s="37" customFormat="1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0:22" s="37" customFormat="1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0:22" s="37" customFormat="1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0:22" s="37" customFormat="1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0:22" s="37" customFormat="1" x14ac:dyDescent="0.2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0:22" s="37" customFormat="1" x14ac:dyDescent="0.2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0:22" s="37" customFormat="1" x14ac:dyDescent="0.2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0:22" s="37" customFormat="1" x14ac:dyDescent="0.2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0:22" s="37" customFormat="1" x14ac:dyDescent="0.2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0:22" s="37" customFormat="1" x14ac:dyDescent="0.2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0:22" s="37" customFormat="1" x14ac:dyDescent="0.2"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0:22" s="37" customFormat="1" x14ac:dyDescent="0.2"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0:22" s="37" customFormat="1" x14ac:dyDescent="0.2"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4" spans="1:22" s="37" customFormat="1" x14ac:dyDescent="0.2">
      <c r="A194" s="130"/>
      <c r="B194" s="131"/>
      <c r="C194" s="132"/>
      <c r="D194" s="132"/>
      <c r="F194" s="134"/>
      <c r="G194" s="119"/>
      <c r="H194" s="11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mergeCells count="12">
    <mergeCell ref="G133:H133"/>
    <mergeCell ref="G147:H147"/>
    <mergeCell ref="G149:H149"/>
    <mergeCell ref="G106:H106"/>
    <mergeCell ref="G118:H118"/>
    <mergeCell ref="G126:H126"/>
    <mergeCell ref="G79:H79"/>
    <mergeCell ref="A1:B2"/>
    <mergeCell ref="D1:H1"/>
    <mergeCell ref="D2:H2"/>
    <mergeCell ref="G47:H47"/>
    <mergeCell ref="G67:H67"/>
  </mergeCells>
  <conditionalFormatting sqref="E86 E46:F46 E61:F66 E25 E22:E23 F22:F25 F89:F103 F83:F87 F70:F76 E58:F59 E50:F56 E40:F44 E26:F37 E8:F21">
    <cfRule type="cellIs" dxfId="1655" priority="314" stopIfTrue="1" operator="equal">
      <formula>0</formula>
    </cfRule>
  </conditionalFormatting>
  <conditionalFormatting sqref="F46 F61:F66 I112:S113 F109:F113 I21:I23 M21:M23 I61:I63 T60:U63 I114:K114 I109:T111 I115:T117 F144:F146 F136:F142 I128:U148 F121:F125 I118:U126 T112:T114 U109:U117 F89:F103 F83:F87 F70:F76 I64:U108 F58:F59 F50:F56 F40:F44 I40:U59 T36:U39 I25:I37 M25:M37 T21:T35 J25:L35 N25:N35 P25:P35 R25:S35 O25:O37 Q25:Q37 U25:U35 F8:F37 I8:U20">
    <cfRule type="cellIs" dxfId="1654" priority="313" stopIfTrue="1" operator="equal">
      <formula>""</formula>
    </cfRule>
  </conditionalFormatting>
  <conditionalFormatting sqref="A141:A142 A106:A118 A144:A146 A135:A139 A128:A133 A120:A126 A89:A103 A79:A87 A61:A76 A58:A59 A45:A56 A5:A21">
    <cfRule type="expression" dxfId="1653" priority="307">
      <formula>AND(LEN(A5)=2,VALUE(broj_sheet)&lt;10)</formula>
    </cfRule>
  </conditionalFormatting>
  <conditionalFormatting sqref="A141:A142 A106:A118 A144:A146 A135:A139 A128:A133 A120:A126 A89:A103 A79:A87 A61:A76 A58:A59 A45:A56 A5:A21">
    <cfRule type="expression" dxfId="1652" priority="310">
      <formula>AND(LEN(A5)=3,VALUE(broj_sheet)&gt;=10)</formula>
    </cfRule>
  </conditionalFormatting>
  <conditionalFormatting sqref="A141:A142 A106:A118 A144:A146 A135:A139 A128:A133 A120:A126 A89:A103 A79:A87 A61:A76 A58:A59 A45:A56 A5:A21">
    <cfRule type="expression" dxfId="1651" priority="311">
      <formula>AND(LEN(A5)=4,VALUE(broj_sheet)&gt;=10)</formula>
    </cfRule>
  </conditionalFormatting>
  <conditionalFormatting sqref="A141:A142 A106:A118 A144:A146 A135:A139 A128:A133 A120:A126 A89:A103 A79:A87 A61:A76 A58:A59 A45:A56 A5:A21">
    <cfRule type="expression" dxfId="1650" priority="308">
      <formula>AND(LEN(A5)=3,VALUE(broj_sheet)&lt;10)</formula>
    </cfRule>
  </conditionalFormatting>
  <conditionalFormatting sqref="A141:A142 A106:A118 A144:A146 A135:A139 A128:A133 A120:A126 A89:A103 A79:A87 A61:A76 A58:A59 A45:A56 A5:A21">
    <cfRule type="expression" dxfId="1649" priority="309">
      <formula>AND(LEN(A5)=5,VALUE(broj_sheet)&lt;10)</formula>
    </cfRule>
  </conditionalFormatting>
  <conditionalFormatting sqref="A141:A142 A106:A118 A144:A146 A135:A139 A128:A133 A120:A126 A89:A103 A79:A87 A61:A76 A58:A59 A45:A56 A5:A21">
    <cfRule type="expression" dxfId="1648" priority="312">
      <formula>AND(LEN(A5)=6,VALUE(broj_sheet)&gt;=10)</formula>
    </cfRule>
  </conditionalFormatting>
  <conditionalFormatting sqref="F46 F61:F66 F89:F103 F83:F87 F70:F76 F58:F59 F50:F56 F40:F44 F8:F37">
    <cfRule type="cellIs" dxfId="1647" priority="306" operator="equal">
      <formula>"''"</formula>
    </cfRule>
  </conditionalFormatting>
  <conditionalFormatting sqref="F109:F113 F144:F146 F136:F142 F121:F125">
    <cfRule type="cellIs" dxfId="1646" priority="304" operator="equal">
      <formula>0</formula>
    </cfRule>
    <cfRule type="cellIs" dxfId="1645" priority="305" operator="equal">
      <formula>"''"</formula>
    </cfRule>
  </conditionalFormatting>
  <conditionalFormatting sqref="A80 A68 A107 A48:A49 A5:A21">
    <cfRule type="cellIs" dxfId="1644" priority="303" operator="equal">
      <formula>"."</formula>
    </cfRule>
  </conditionalFormatting>
  <conditionalFormatting sqref="A119">
    <cfRule type="expression" dxfId="1643" priority="297">
      <formula>AND(LEN(A119)=2,VALUE(broj_sheet)&lt;10)</formula>
    </cfRule>
  </conditionalFormatting>
  <conditionalFormatting sqref="A119">
    <cfRule type="expression" dxfId="1642" priority="300">
      <formula>AND(LEN(A119)=3,VALUE(broj_sheet)&gt;=10)</formula>
    </cfRule>
  </conditionalFormatting>
  <conditionalFormatting sqref="A119">
    <cfRule type="expression" dxfId="1641" priority="301">
      <formula>AND(LEN(A119)=4,VALUE(broj_sheet)&gt;=10)</formula>
    </cfRule>
  </conditionalFormatting>
  <conditionalFormatting sqref="A119">
    <cfRule type="expression" dxfId="1640" priority="298">
      <formula>AND(LEN(A119)=3,VALUE(broj_sheet)&lt;10)</formula>
    </cfRule>
  </conditionalFormatting>
  <conditionalFormatting sqref="A119">
    <cfRule type="expression" dxfId="1639" priority="299">
      <formula>AND(LEN(A119)=5,VALUE(broj_sheet)&lt;10)</formula>
    </cfRule>
  </conditionalFormatting>
  <conditionalFormatting sqref="A119">
    <cfRule type="expression" dxfId="1638" priority="302">
      <formula>AND(LEN(A119)=6,VALUE(broj_sheet)&gt;=10)</formula>
    </cfRule>
  </conditionalFormatting>
  <conditionalFormatting sqref="A119">
    <cfRule type="cellIs" dxfId="1637" priority="296" operator="equal">
      <formula>"."</formula>
    </cfRule>
  </conditionalFormatting>
  <conditionalFormatting sqref="A134">
    <cfRule type="expression" dxfId="1636" priority="290">
      <formula>AND(LEN(A134)=2,VALUE(broj_sheet)&lt;10)</formula>
    </cfRule>
  </conditionalFormatting>
  <conditionalFormatting sqref="A134">
    <cfRule type="expression" dxfId="1635" priority="293">
      <formula>AND(LEN(A134)=3,VALUE(broj_sheet)&gt;=10)</formula>
    </cfRule>
  </conditionalFormatting>
  <conditionalFormatting sqref="A134">
    <cfRule type="expression" dxfId="1634" priority="294">
      <formula>AND(LEN(A134)=4,VALUE(broj_sheet)&gt;=10)</formula>
    </cfRule>
  </conditionalFormatting>
  <conditionalFormatting sqref="A134">
    <cfRule type="expression" dxfId="1633" priority="291">
      <formula>AND(LEN(A134)=3,VALUE(broj_sheet)&lt;10)</formula>
    </cfRule>
  </conditionalFormatting>
  <conditionalFormatting sqref="A134">
    <cfRule type="expression" dxfId="1632" priority="292">
      <formula>AND(LEN(A134)=5,VALUE(broj_sheet)&lt;10)</formula>
    </cfRule>
  </conditionalFormatting>
  <conditionalFormatting sqref="A134">
    <cfRule type="expression" dxfId="1631" priority="295">
      <formula>AND(LEN(A134)=6,VALUE(broj_sheet)&gt;=10)</formula>
    </cfRule>
  </conditionalFormatting>
  <conditionalFormatting sqref="A134">
    <cfRule type="cellIs" dxfId="1630" priority="289" operator="equal">
      <formula>"."</formula>
    </cfRule>
  </conditionalFormatting>
  <conditionalFormatting sqref="F114:F117">
    <cfRule type="cellIs" dxfId="1629" priority="288" stopIfTrue="1" operator="equal">
      <formula>""</formula>
    </cfRule>
  </conditionalFormatting>
  <conditionalFormatting sqref="F114:F117">
    <cfRule type="cellIs" dxfId="1628" priority="286" operator="equal">
      <formula>0</formula>
    </cfRule>
    <cfRule type="cellIs" dxfId="1627" priority="287" operator="equal">
      <formula>"''"</formula>
    </cfRule>
  </conditionalFormatting>
  <conditionalFormatting sqref="F130:F131">
    <cfRule type="cellIs" dxfId="1626" priority="285" stopIfTrue="1" operator="equal">
      <formula>""</formula>
    </cfRule>
  </conditionalFormatting>
  <conditionalFormatting sqref="F130:F131">
    <cfRule type="cellIs" dxfId="1625" priority="283" operator="equal">
      <formula>0</formula>
    </cfRule>
    <cfRule type="cellIs" dxfId="1624" priority="284" operator="equal">
      <formula>"''"</formula>
    </cfRule>
  </conditionalFormatting>
  <conditionalFormatting sqref="A36">
    <cfRule type="expression" dxfId="1623" priority="267">
      <formula>AND(LEN(A36)=2,VALUE(broj_sheet)&lt;10)</formula>
    </cfRule>
  </conditionalFormatting>
  <conditionalFormatting sqref="A36">
    <cfRule type="expression" dxfId="1622" priority="270">
      <formula>AND(LEN(A36)=3,VALUE(broj_sheet)&gt;=10)</formula>
    </cfRule>
  </conditionalFormatting>
  <conditionalFormatting sqref="A36">
    <cfRule type="expression" dxfId="1621" priority="271">
      <formula>AND(LEN(A36)=4,VALUE(broj_sheet)&gt;=10)</formula>
    </cfRule>
  </conditionalFormatting>
  <conditionalFormatting sqref="A36">
    <cfRule type="expression" dxfId="1620" priority="268">
      <formula>AND(LEN(A36)=3,VALUE(broj_sheet)&lt;10)</formula>
    </cfRule>
  </conditionalFormatting>
  <conditionalFormatting sqref="A36">
    <cfRule type="expression" dxfId="1619" priority="269">
      <formula>AND(LEN(A36)=5,VALUE(broj_sheet)&lt;10)</formula>
    </cfRule>
  </conditionalFormatting>
  <conditionalFormatting sqref="A36">
    <cfRule type="expression" dxfId="1618" priority="272">
      <formula>AND(LEN(A36)=6,VALUE(broj_sheet)&gt;=10)</formula>
    </cfRule>
  </conditionalFormatting>
  <conditionalFormatting sqref="A36">
    <cfRule type="cellIs" dxfId="1617" priority="266" operator="equal">
      <formula>"."</formula>
    </cfRule>
  </conditionalFormatting>
  <conditionalFormatting sqref="A140">
    <cfRule type="expression" dxfId="1616" priority="255">
      <formula>AND(LEN(A140)=2,VALUE(broj_sheet)&lt;10)</formula>
    </cfRule>
  </conditionalFormatting>
  <conditionalFormatting sqref="A140">
    <cfRule type="expression" dxfId="1615" priority="258">
      <formula>AND(LEN(A140)=3,VALUE(broj_sheet)&gt;=10)</formula>
    </cfRule>
  </conditionalFormatting>
  <conditionalFormatting sqref="A140">
    <cfRule type="expression" dxfId="1614" priority="259">
      <formula>AND(LEN(A140)=4,VALUE(broj_sheet)&gt;=10)</formula>
    </cfRule>
  </conditionalFormatting>
  <conditionalFormatting sqref="A140">
    <cfRule type="expression" dxfId="1613" priority="256">
      <formula>AND(LEN(A140)=3,VALUE(broj_sheet)&lt;10)</formula>
    </cfRule>
  </conditionalFormatting>
  <conditionalFormatting sqref="A140">
    <cfRule type="expression" dxfId="1612" priority="257">
      <formula>AND(LEN(A140)=5,VALUE(broj_sheet)&lt;10)</formula>
    </cfRule>
  </conditionalFormatting>
  <conditionalFormatting sqref="A140">
    <cfRule type="expression" dxfId="1611" priority="260">
      <formula>AND(LEN(A140)=6,VALUE(broj_sheet)&gt;=10)</formula>
    </cfRule>
  </conditionalFormatting>
  <conditionalFormatting sqref="E45:F45">
    <cfRule type="cellIs" dxfId="1610" priority="254" stopIfTrue="1" operator="equal">
      <formula>0</formula>
    </cfRule>
  </conditionalFormatting>
  <conditionalFormatting sqref="F45">
    <cfRule type="cellIs" dxfId="1609" priority="253" stopIfTrue="1" operator="equal">
      <formula>""</formula>
    </cfRule>
  </conditionalFormatting>
  <conditionalFormatting sqref="F45">
    <cfRule type="cellIs" dxfId="1608" priority="252" operator="equal">
      <formula>"''"</formula>
    </cfRule>
  </conditionalFormatting>
  <conditionalFormatting sqref="A148">
    <cfRule type="expression" dxfId="1607" priority="246">
      <formula>AND(LEN(A148)=2,VALUE(broj_sheet)&lt;10)</formula>
    </cfRule>
  </conditionalFormatting>
  <conditionalFormatting sqref="A148">
    <cfRule type="expression" dxfId="1606" priority="249">
      <formula>AND(LEN(A148)=3,VALUE(broj_sheet)&gt;=10)</formula>
    </cfRule>
  </conditionalFormatting>
  <conditionalFormatting sqref="A148">
    <cfRule type="expression" dxfId="1605" priority="250">
      <formula>AND(LEN(A148)=4,VALUE(broj_sheet)&gt;=10)</formula>
    </cfRule>
  </conditionalFormatting>
  <conditionalFormatting sqref="A148">
    <cfRule type="expression" dxfId="1604" priority="247">
      <formula>AND(LEN(A148)=3,VALUE(broj_sheet)&lt;10)</formula>
    </cfRule>
  </conditionalFormatting>
  <conditionalFormatting sqref="A148">
    <cfRule type="expression" dxfId="1603" priority="248">
      <formula>AND(LEN(A148)=5,VALUE(broj_sheet)&lt;10)</formula>
    </cfRule>
  </conditionalFormatting>
  <conditionalFormatting sqref="A148">
    <cfRule type="expression" dxfId="1602" priority="251">
      <formula>AND(LEN(A148)=6,VALUE(broj_sheet)&gt;=10)</formula>
    </cfRule>
  </conditionalFormatting>
  <conditionalFormatting sqref="A148">
    <cfRule type="cellIs" dxfId="1601" priority="245" operator="equal">
      <formula>"."</formula>
    </cfRule>
  </conditionalFormatting>
  <conditionalFormatting sqref="F132">
    <cfRule type="cellIs" dxfId="1600" priority="244" stopIfTrue="1" operator="equal">
      <formula>""</formula>
    </cfRule>
  </conditionalFormatting>
  <conditionalFormatting sqref="F132">
    <cfRule type="cellIs" dxfId="1599" priority="242" operator="equal">
      <formula>0</formula>
    </cfRule>
    <cfRule type="cellIs" dxfId="1598" priority="243" operator="equal">
      <formula>"''"</formula>
    </cfRule>
  </conditionalFormatting>
  <conditionalFormatting sqref="E57:F57">
    <cfRule type="cellIs" dxfId="1597" priority="241" stopIfTrue="1" operator="equal">
      <formula>0</formula>
    </cfRule>
  </conditionalFormatting>
  <conditionalFormatting sqref="F57">
    <cfRule type="cellIs" dxfId="1596" priority="240" stopIfTrue="1" operator="equal">
      <formula>""</formula>
    </cfRule>
  </conditionalFormatting>
  <conditionalFormatting sqref="A57">
    <cfRule type="expression" dxfId="1595" priority="234">
      <formula>AND(LEN(A57)=2,VALUE(broj_sheet)&lt;10)</formula>
    </cfRule>
  </conditionalFormatting>
  <conditionalFormatting sqref="A57">
    <cfRule type="expression" dxfId="1594" priority="237">
      <formula>AND(LEN(A57)=3,VALUE(broj_sheet)&gt;=10)</formula>
    </cfRule>
  </conditionalFormatting>
  <conditionalFormatting sqref="A57">
    <cfRule type="expression" dxfId="1593" priority="238">
      <formula>AND(LEN(A57)=4,VALUE(broj_sheet)&gt;=10)</formula>
    </cfRule>
  </conditionalFormatting>
  <conditionalFormatting sqref="A57">
    <cfRule type="expression" dxfId="1592" priority="235">
      <formula>AND(LEN(A57)=3,VALUE(broj_sheet)&lt;10)</formula>
    </cfRule>
  </conditionalFormatting>
  <conditionalFormatting sqref="A57">
    <cfRule type="expression" dxfId="1591" priority="236">
      <formula>AND(LEN(A57)=5,VALUE(broj_sheet)&lt;10)</formula>
    </cfRule>
  </conditionalFormatting>
  <conditionalFormatting sqref="A57">
    <cfRule type="expression" dxfId="1590" priority="239">
      <formula>AND(LEN(A57)=6,VALUE(broj_sheet)&gt;=10)</formula>
    </cfRule>
  </conditionalFormatting>
  <conditionalFormatting sqref="F57">
    <cfRule type="cellIs" dxfId="1589" priority="233" operator="equal">
      <formula>"''"</formula>
    </cfRule>
  </conditionalFormatting>
  <conditionalFormatting sqref="E60:F60">
    <cfRule type="cellIs" dxfId="1588" priority="232" stopIfTrue="1" operator="equal">
      <formula>0</formula>
    </cfRule>
  </conditionalFormatting>
  <conditionalFormatting sqref="F60 I60">
    <cfRule type="cellIs" dxfId="1587" priority="231" stopIfTrue="1" operator="equal">
      <formula>""</formula>
    </cfRule>
  </conditionalFormatting>
  <conditionalFormatting sqref="A60">
    <cfRule type="expression" dxfId="1586" priority="225">
      <formula>AND(LEN(A60)=2,VALUE(broj_sheet)&lt;10)</formula>
    </cfRule>
  </conditionalFormatting>
  <conditionalFormatting sqref="A60">
    <cfRule type="expression" dxfId="1585" priority="228">
      <formula>AND(LEN(A60)=3,VALUE(broj_sheet)&gt;=10)</formula>
    </cfRule>
  </conditionalFormatting>
  <conditionalFormatting sqref="A60">
    <cfRule type="expression" dxfId="1584" priority="229">
      <formula>AND(LEN(A60)=4,VALUE(broj_sheet)&gt;=10)</formula>
    </cfRule>
  </conditionalFormatting>
  <conditionalFormatting sqref="A60">
    <cfRule type="expression" dxfId="1583" priority="226">
      <formula>AND(LEN(A60)=3,VALUE(broj_sheet)&lt;10)</formula>
    </cfRule>
  </conditionalFormatting>
  <conditionalFormatting sqref="A60">
    <cfRule type="expression" dxfId="1582" priority="227">
      <formula>AND(LEN(A60)=5,VALUE(broj_sheet)&lt;10)</formula>
    </cfRule>
  </conditionalFormatting>
  <conditionalFormatting sqref="A60">
    <cfRule type="expression" dxfId="1581" priority="230">
      <formula>AND(LEN(A60)=6,VALUE(broj_sheet)&gt;=10)</formula>
    </cfRule>
  </conditionalFormatting>
  <conditionalFormatting sqref="F60">
    <cfRule type="cellIs" dxfId="1580" priority="224" operator="equal">
      <formula>"''"</formula>
    </cfRule>
  </conditionalFormatting>
  <conditionalFormatting sqref="F77:F78">
    <cfRule type="cellIs" dxfId="1579" priority="214" stopIfTrue="1" operator="equal">
      <formula>0</formula>
    </cfRule>
  </conditionalFormatting>
  <conditionalFormatting sqref="F77:F78">
    <cfRule type="cellIs" dxfId="1578" priority="213" stopIfTrue="1" operator="equal">
      <formula>""</formula>
    </cfRule>
  </conditionalFormatting>
  <conditionalFormatting sqref="A77:A78">
    <cfRule type="expression" dxfId="1577" priority="207">
      <formula>AND(LEN(A77)=2,VALUE(broj_sheet)&lt;10)</formula>
    </cfRule>
  </conditionalFormatting>
  <conditionalFormatting sqref="A77:A78">
    <cfRule type="expression" dxfId="1576" priority="210">
      <formula>AND(LEN(A77)=3,VALUE(broj_sheet)&gt;=10)</formula>
    </cfRule>
  </conditionalFormatting>
  <conditionalFormatting sqref="A77:A78">
    <cfRule type="expression" dxfId="1575" priority="211">
      <formula>AND(LEN(A77)=4,VALUE(broj_sheet)&gt;=10)</formula>
    </cfRule>
  </conditionalFormatting>
  <conditionalFormatting sqref="A77:A78">
    <cfRule type="expression" dxfId="1574" priority="208">
      <formula>AND(LEN(A77)=3,VALUE(broj_sheet)&lt;10)</formula>
    </cfRule>
  </conditionalFormatting>
  <conditionalFormatting sqref="A77:A78">
    <cfRule type="expression" dxfId="1573" priority="209">
      <formula>AND(LEN(A77)=5,VALUE(broj_sheet)&lt;10)</formula>
    </cfRule>
  </conditionalFormatting>
  <conditionalFormatting sqref="A77:A78">
    <cfRule type="expression" dxfId="1572" priority="212">
      <formula>AND(LEN(A77)=6,VALUE(broj_sheet)&gt;=10)</formula>
    </cfRule>
  </conditionalFormatting>
  <conditionalFormatting sqref="F77:F78">
    <cfRule type="cellIs" dxfId="1571" priority="206" operator="equal">
      <formula>"''"</formula>
    </cfRule>
  </conditionalFormatting>
  <conditionalFormatting sqref="F104">
    <cfRule type="cellIs" dxfId="1570" priority="202" stopIfTrue="1" operator="equal">
      <formula>0</formula>
    </cfRule>
  </conditionalFormatting>
  <conditionalFormatting sqref="F104">
    <cfRule type="cellIs" dxfId="1569" priority="201" stopIfTrue="1" operator="equal">
      <formula>""</formula>
    </cfRule>
  </conditionalFormatting>
  <conditionalFormatting sqref="A104:A105">
    <cfRule type="expression" dxfId="1568" priority="195">
      <formula>AND(LEN(A104)=2,VALUE(broj_sheet)&lt;10)</formula>
    </cfRule>
  </conditionalFormatting>
  <conditionalFormatting sqref="A104:A105">
    <cfRule type="expression" dxfId="1567" priority="198">
      <formula>AND(LEN(A104)=3,VALUE(broj_sheet)&gt;=10)</formula>
    </cfRule>
  </conditionalFormatting>
  <conditionalFormatting sqref="A104:A105">
    <cfRule type="expression" dxfId="1566" priority="199">
      <formula>AND(LEN(A104)=4,VALUE(broj_sheet)&gt;=10)</formula>
    </cfRule>
  </conditionalFormatting>
  <conditionalFormatting sqref="A104:A105">
    <cfRule type="expression" dxfId="1565" priority="196">
      <formula>AND(LEN(A104)=3,VALUE(broj_sheet)&lt;10)</formula>
    </cfRule>
  </conditionalFormatting>
  <conditionalFormatting sqref="A104:A105">
    <cfRule type="expression" dxfId="1564" priority="197">
      <formula>AND(LEN(A104)=5,VALUE(broj_sheet)&lt;10)</formula>
    </cfRule>
  </conditionalFormatting>
  <conditionalFormatting sqref="A104:A105">
    <cfRule type="expression" dxfId="1563" priority="200">
      <formula>AND(LEN(A104)=6,VALUE(broj_sheet)&gt;=10)</formula>
    </cfRule>
  </conditionalFormatting>
  <conditionalFormatting sqref="F104">
    <cfRule type="cellIs" dxfId="1562" priority="194" operator="equal">
      <formula>"''"</formula>
    </cfRule>
  </conditionalFormatting>
  <conditionalFormatting sqref="F105">
    <cfRule type="cellIs" dxfId="1561" priority="193" stopIfTrue="1" operator="equal">
      <formula>0</formula>
    </cfRule>
  </conditionalFormatting>
  <conditionalFormatting sqref="F105">
    <cfRule type="cellIs" dxfId="1560" priority="192" stopIfTrue="1" operator="equal">
      <formula>""</formula>
    </cfRule>
  </conditionalFormatting>
  <conditionalFormatting sqref="F105">
    <cfRule type="cellIs" dxfId="1559" priority="191" operator="equal">
      <formula>"''"</formula>
    </cfRule>
  </conditionalFormatting>
  <conditionalFormatting sqref="F88">
    <cfRule type="cellIs" dxfId="1558" priority="190" stopIfTrue="1" operator="equal">
      <formula>0</formula>
    </cfRule>
  </conditionalFormatting>
  <conditionalFormatting sqref="F88">
    <cfRule type="cellIs" dxfId="1557" priority="189" stopIfTrue="1" operator="equal">
      <formula>""</formula>
    </cfRule>
  </conditionalFormatting>
  <conditionalFormatting sqref="A88">
    <cfRule type="expression" dxfId="1556" priority="183">
      <formula>AND(LEN(A88)=2,VALUE(broj_sheet)&lt;10)</formula>
    </cfRule>
  </conditionalFormatting>
  <conditionalFormatting sqref="A88">
    <cfRule type="expression" dxfId="1555" priority="186">
      <formula>AND(LEN(A88)=3,VALUE(broj_sheet)&gt;=10)</formula>
    </cfRule>
  </conditionalFormatting>
  <conditionalFormatting sqref="A88">
    <cfRule type="expression" dxfId="1554" priority="187">
      <formula>AND(LEN(A88)=4,VALUE(broj_sheet)&gt;=10)</formula>
    </cfRule>
  </conditionalFormatting>
  <conditionalFormatting sqref="A88">
    <cfRule type="expression" dxfId="1553" priority="184">
      <formula>AND(LEN(A88)=3,VALUE(broj_sheet)&lt;10)</formula>
    </cfRule>
  </conditionalFormatting>
  <conditionalFormatting sqref="A88">
    <cfRule type="expression" dxfId="1552" priority="185">
      <formula>AND(LEN(A88)=5,VALUE(broj_sheet)&lt;10)</formula>
    </cfRule>
  </conditionalFormatting>
  <conditionalFormatting sqref="A88">
    <cfRule type="expression" dxfId="1551" priority="188">
      <formula>AND(LEN(A88)=6,VALUE(broj_sheet)&gt;=10)</formula>
    </cfRule>
  </conditionalFormatting>
  <conditionalFormatting sqref="F88">
    <cfRule type="cellIs" dxfId="1550" priority="182" operator="equal">
      <formula>"''"</formula>
    </cfRule>
  </conditionalFormatting>
  <conditionalFormatting sqref="E24">
    <cfRule type="cellIs" dxfId="1549" priority="181" stopIfTrue="1" operator="equal">
      <formula>0</formula>
    </cfRule>
  </conditionalFormatting>
  <conditionalFormatting sqref="I24 M24">
    <cfRule type="cellIs" dxfId="1548" priority="180" stopIfTrue="1" operator="equal">
      <formula>""</formula>
    </cfRule>
  </conditionalFormatting>
  <conditionalFormatting sqref="J21:J23">
    <cfRule type="cellIs" dxfId="1547" priority="179" stopIfTrue="1" operator="equal">
      <formula>""</formula>
    </cfRule>
  </conditionalFormatting>
  <conditionalFormatting sqref="J24">
    <cfRule type="cellIs" dxfId="1546" priority="177" stopIfTrue="1" operator="equal">
      <formula>""</formula>
    </cfRule>
  </conditionalFormatting>
  <conditionalFormatting sqref="K21:K23">
    <cfRule type="cellIs" dxfId="1545" priority="176" stopIfTrue="1" operator="equal">
      <formula>""</formula>
    </cfRule>
  </conditionalFormatting>
  <conditionalFormatting sqref="K24">
    <cfRule type="cellIs" dxfId="1544" priority="174" stopIfTrue="1" operator="equal">
      <formula>""</formula>
    </cfRule>
  </conditionalFormatting>
  <conditionalFormatting sqref="L21:L23">
    <cfRule type="cellIs" dxfId="1543" priority="173" stopIfTrue="1" operator="equal">
      <formula>""</formula>
    </cfRule>
  </conditionalFormatting>
  <conditionalFormatting sqref="L24">
    <cfRule type="cellIs" dxfId="1542" priority="171" stopIfTrue="1" operator="equal">
      <formula>""</formula>
    </cfRule>
  </conditionalFormatting>
  <conditionalFormatting sqref="N21:N23">
    <cfRule type="cellIs" dxfId="1541" priority="170" stopIfTrue="1" operator="equal">
      <formula>""</formula>
    </cfRule>
  </conditionalFormatting>
  <conditionalFormatting sqref="N24">
    <cfRule type="cellIs" dxfId="1540" priority="168" stopIfTrue="1" operator="equal">
      <formula>""</formula>
    </cfRule>
  </conditionalFormatting>
  <conditionalFormatting sqref="P21:P23">
    <cfRule type="cellIs" dxfId="1539" priority="167" stopIfTrue="1" operator="equal">
      <formula>""</formula>
    </cfRule>
  </conditionalFormatting>
  <conditionalFormatting sqref="P24">
    <cfRule type="cellIs" dxfId="1538" priority="165" stopIfTrue="1" operator="equal">
      <formula>""</formula>
    </cfRule>
  </conditionalFormatting>
  <conditionalFormatting sqref="R21:R23">
    <cfRule type="cellIs" dxfId="1537" priority="164" stopIfTrue="1" operator="equal">
      <formula>""</formula>
    </cfRule>
  </conditionalFormatting>
  <conditionalFormatting sqref="R24">
    <cfRule type="cellIs" dxfId="1536" priority="162" stopIfTrue="1" operator="equal">
      <formula>""</formula>
    </cfRule>
  </conditionalFormatting>
  <conditionalFormatting sqref="S21:S23">
    <cfRule type="cellIs" dxfId="1535" priority="161" stopIfTrue="1" operator="equal">
      <formula>""</formula>
    </cfRule>
  </conditionalFormatting>
  <conditionalFormatting sqref="S24">
    <cfRule type="cellIs" dxfId="1534" priority="159" stopIfTrue="1" operator="equal">
      <formula>""</formula>
    </cfRule>
  </conditionalFormatting>
  <conditionalFormatting sqref="E39:F39">
    <cfRule type="cellIs" dxfId="1533" priority="158" stopIfTrue="1" operator="equal">
      <formula>0</formula>
    </cfRule>
  </conditionalFormatting>
  <conditionalFormatting sqref="I39 F39 M39 O39 Q39">
    <cfRule type="cellIs" dxfId="1532" priority="157" stopIfTrue="1" operator="equal">
      <formula>""</formula>
    </cfRule>
  </conditionalFormatting>
  <conditionalFormatting sqref="F39">
    <cfRule type="cellIs" dxfId="1531" priority="156" operator="equal">
      <formula>"''"</formula>
    </cfRule>
  </conditionalFormatting>
  <conditionalFormatting sqref="E38:F38">
    <cfRule type="cellIs" dxfId="1530" priority="155" stopIfTrue="1" operator="equal">
      <formula>0</formula>
    </cfRule>
  </conditionalFormatting>
  <conditionalFormatting sqref="F38 I38 M38 O38 Q38">
    <cfRule type="cellIs" dxfId="1529" priority="154" stopIfTrue="1" operator="equal">
      <formula>""</formula>
    </cfRule>
  </conditionalFormatting>
  <conditionalFormatting sqref="F38">
    <cfRule type="cellIs" dxfId="1528" priority="153" operator="equal">
      <formula>"''"</formula>
    </cfRule>
  </conditionalFormatting>
  <conditionalFormatting sqref="J60">
    <cfRule type="cellIs" dxfId="1527" priority="130" stopIfTrue="1" operator="equal">
      <formula>""</formula>
    </cfRule>
  </conditionalFormatting>
  <conditionalFormatting sqref="J36:J37">
    <cfRule type="cellIs" dxfId="1526" priority="152" stopIfTrue="1" operator="equal">
      <formula>""</formula>
    </cfRule>
  </conditionalFormatting>
  <conditionalFormatting sqref="J39">
    <cfRule type="cellIs" dxfId="1525" priority="151" stopIfTrue="1" operator="equal">
      <formula>""</formula>
    </cfRule>
  </conditionalFormatting>
  <conditionalFormatting sqref="J38">
    <cfRule type="cellIs" dxfId="1524" priority="150" stopIfTrue="1" operator="equal">
      <formula>""</formula>
    </cfRule>
  </conditionalFormatting>
  <conditionalFormatting sqref="K36:K37">
    <cfRule type="cellIs" dxfId="1523" priority="149" stopIfTrue="1" operator="equal">
      <formula>""</formula>
    </cfRule>
  </conditionalFormatting>
  <conditionalFormatting sqref="K39">
    <cfRule type="cellIs" dxfId="1522" priority="148" stopIfTrue="1" operator="equal">
      <formula>""</formula>
    </cfRule>
  </conditionalFormatting>
  <conditionalFormatting sqref="K38">
    <cfRule type="cellIs" dxfId="1521" priority="147" stopIfTrue="1" operator="equal">
      <formula>""</formula>
    </cfRule>
  </conditionalFormatting>
  <conditionalFormatting sqref="L36:L37">
    <cfRule type="cellIs" dxfId="1520" priority="146" stopIfTrue="1" operator="equal">
      <formula>""</formula>
    </cfRule>
  </conditionalFormatting>
  <conditionalFormatting sqref="L39">
    <cfRule type="cellIs" dxfId="1519" priority="145" stopIfTrue="1" operator="equal">
      <formula>""</formula>
    </cfRule>
  </conditionalFormatting>
  <conditionalFormatting sqref="L38">
    <cfRule type="cellIs" dxfId="1518" priority="144" stopIfTrue="1" operator="equal">
      <formula>""</formula>
    </cfRule>
  </conditionalFormatting>
  <conditionalFormatting sqref="N36:N37">
    <cfRule type="cellIs" dxfId="1517" priority="143" stopIfTrue="1" operator="equal">
      <formula>""</formula>
    </cfRule>
  </conditionalFormatting>
  <conditionalFormatting sqref="N39">
    <cfRule type="cellIs" dxfId="1516" priority="142" stopIfTrue="1" operator="equal">
      <formula>""</formula>
    </cfRule>
  </conditionalFormatting>
  <conditionalFormatting sqref="N38">
    <cfRule type="cellIs" dxfId="1515" priority="141" stopIfTrue="1" operator="equal">
      <formula>""</formula>
    </cfRule>
  </conditionalFormatting>
  <conditionalFormatting sqref="P36:P37">
    <cfRule type="cellIs" dxfId="1514" priority="140" stopIfTrue="1" operator="equal">
      <formula>""</formula>
    </cfRule>
  </conditionalFormatting>
  <conditionalFormatting sqref="P39">
    <cfRule type="cellIs" dxfId="1513" priority="139" stopIfTrue="1" operator="equal">
      <formula>""</formula>
    </cfRule>
  </conditionalFormatting>
  <conditionalFormatting sqref="P38">
    <cfRule type="cellIs" dxfId="1512" priority="138" stopIfTrue="1" operator="equal">
      <formula>""</formula>
    </cfRule>
  </conditionalFormatting>
  <conditionalFormatting sqref="R36:R37">
    <cfRule type="cellIs" dxfId="1511" priority="137" stopIfTrue="1" operator="equal">
      <formula>""</formula>
    </cfRule>
  </conditionalFormatting>
  <conditionalFormatting sqref="R39">
    <cfRule type="cellIs" dxfId="1510" priority="136" stopIfTrue="1" operator="equal">
      <formula>""</formula>
    </cfRule>
  </conditionalFormatting>
  <conditionalFormatting sqref="R38">
    <cfRule type="cellIs" dxfId="1509" priority="135" stopIfTrue="1" operator="equal">
      <formula>""</formula>
    </cfRule>
  </conditionalFormatting>
  <conditionalFormatting sqref="S36:S37">
    <cfRule type="cellIs" dxfId="1508" priority="134" stopIfTrue="1" operator="equal">
      <formula>""</formula>
    </cfRule>
  </conditionalFormatting>
  <conditionalFormatting sqref="S39">
    <cfRule type="cellIs" dxfId="1507" priority="133" stopIfTrue="1" operator="equal">
      <formula>""</formula>
    </cfRule>
  </conditionalFormatting>
  <conditionalFormatting sqref="S38">
    <cfRule type="cellIs" dxfId="1506" priority="132" stopIfTrue="1" operator="equal">
      <formula>""</formula>
    </cfRule>
  </conditionalFormatting>
  <conditionalFormatting sqref="J61:J63">
    <cfRule type="cellIs" dxfId="1505" priority="131" stopIfTrue="1" operator="equal">
      <formula>""</formula>
    </cfRule>
  </conditionalFormatting>
  <conditionalFormatting sqref="F143">
    <cfRule type="cellIs" dxfId="1504" priority="129" stopIfTrue="1" operator="equal">
      <formula>""</formula>
    </cfRule>
  </conditionalFormatting>
  <conditionalFormatting sqref="A143">
    <cfRule type="expression" dxfId="1503" priority="123">
      <formula>AND(LEN(A143)=2,VALUE(broj_sheet)&lt;10)</formula>
    </cfRule>
  </conditionalFormatting>
  <conditionalFormatting sqref="A143">
    <cfRule type="expression" dxfId="1502" priority="126">
      <formula>AND(LEN(A143)=3,VALUE(broj_sheet)&gt;=10)</formula>
    </cfRule>
  </conditionalFormatting>
  <conditionalFormatting sqref="A143">
    <cfRule type="expression" dxfId="1501" priority="127">
      <formula>AND(LEN(A143)=4,VALUE(broj_sheet)&gt;=10)</formula>
    </cfRule>
  </conditionalFormatting>
  <conditionalFormatting sqref="A143">
    <cfRule type="expression" dxfId="1500" priority="124">
      <formula>AND(LEN(A143)=3,VALUE(broj_sheet)&lt;10)</formula>
    </cfRule>
  </conditionalFormatting>
  <conditionalFormatting sqref="A143">
    <cfRule type="expression" dxfId="1499" priority="125">
      <formula>AND(LEN(A143)=5,VALUE(broj_sheet)&lt;10)</formula>
    </cfRule>
  </conditionalFormatting>
  <conditionalFormatting sqref="A143">
    <cfRule type="expression" dxfId="1498" priority="128">
      <formula>AND(LEN(A143)=6,VALUE(broj_sheet)&gt;=10)</formula>
    </cfRule>
  </conditionalFormatting>
  <conditionalFormatting sqref="F143">
    <cfRule type="cellIs" dxfId="1497" priority="121" operator="equal">
      <formula>0</formula>
    </cfRule>
    <cfRule type="cellIs" dxfId="1496" priority="122" operator="equal">
      <formula>"''"</formula>
    </cfRule>
  </conditionalFormatting>
  <conditionalFormatting sqref="K60">
    <cfRule type="cellIs" dxfId="1495" priority="110" stopIfTrue="1" operator="equal">
      <formula>""</formula>
    </cfRule>
  </conditionalFormatting>
  <conditionalFormatting sqref="K61:K63">
    <cfRule type="cellIs" dxfId="1494" priority="111" stopIfTrue="1" operator="equal">
      <formula>""</formula>
    </cfRule>
  </conditionalFormatting>
  <conditionalFormatting sqref="L60">
    <cfRule type="cellIs" dxfId="1493" priority="108" stopIfTrue="1" operator="equal">
      <formula>""</formula>
    </cfRule>
  </conditionalFormatting>
  <conditionalFormatting sqref="L61:L63">
    <cfRule type="cellIs" dxfId="1492" priority="109" stopIfTrue="1" operator="equal">
      <formula>""</formula>
    </cfRule>
  </conditionalFormatting>
  <conditionalFormatting sqref="M60">
    <cfRule type="cellIs" dxfId="1491" priority="106" stopIfTrue="1" operator="equal">
      <formula>""</formula>
    </cfRule>
  </conditionalFormatting>
  <conditionalFormatting sqref="M61:M63">
    <cfRule type="cellIs" dxfId="1490" priority="107" stopIfTrue="1" operator="equal">
      <formula>""</formula>
    </cfRule>
  </conditionalFormatting>
  <conditionalFormatting sqref="N60">
    <cfRule type="cellIs" dxfId="1489" priority="104" stopIfTrue="1" operator="equal">
      <formula>""</formula>
    </cfRule>
  </conditionalFormatting>
  <conditionalFormatting sqref="N61:N63">
    <cfRule type="cellIs" dxfId="1488" priority="105" stopIfTrue="1" operator="equal">
      <formula>""</formula>
    </cfRule>
  </conditionalFormatting>
  <conditionalFormatting sqref="O60">
    <cfRule type="cellIs" dxfId="1487" priority="102" stopIfTrue="1" operator="equal">
      <formula>""</formula>
    </cfRule>
  </conditionalFormatting>
  <conditionalFormatting sqref="O61:O63">
    <cfRule type="cellIs" dxfId="1486" priority="103" stopIfTrue="1" operator="equal">
      <formula>""</formula>
    </cfRule>
  </conditionalFormatting>
  <conditionalFormatting sqref="P60">
    <cfRule type="cellIs" dxfId="1485" priority="100" stopIfTrue="1" operator="equal">
      <formula>""</formula>
    </cfRule>
  </conditionalFormatting>
  <conditionalFormatting sqref="P61:P63">
    <cfRule type="cellIs" dxfId="1484" priority="101" stopIfTrue="1" operator="equal">
      <formula>""</formula>
    </cfRule>
  </conditionalFormatting>
  <conditionalFormatting sqref="Q60">
    <cfRule type="cellIs" dxfId="1483" priority="98" stopIfTrue="1" operator="equal">
      <formula>""</formula>
    </cfRule>
  </conditionalFormatting>
  <conditionalFormatting sqref="Q61:Q63">
    <cfRule type="cellIs" dxfId="1482" priority="99" stopIfTrue="1" operator="equal">
      <formula>""</formula>
    </cfRule>
  </conditionalFormatting>
  <conditionalFormatting sqref="R60">
    <cfRule type="cellIs" dxfId="1481" priority="96" stopIfTrue="1" operator="equal">
      <formula>""</formula>
    </cfRule>
  </conditionalFormatting>
  <conditionalFormatting sqref="R61:R63">
    <cfRule type="cellIs" dxfId="1480" priority="97" stopIfTrue="1" operator="equal">
      <formula>""</formula>
    </cfRule>
  </conditionalFormatting>
  <conditionalFormatting sqref="S60">
    <cfRule type="cellIs" dxfId="1479" priority="94" stopIfTrue="1" operator="equal">
      <formula>""</formula>
    </cfRule>
  </conditionalFormatting>
  <conditionalFormatting sqref="S61:S63">
    <cfRule type="cellIs" dxfId="1478" priority="95" stopIfTrue="1" operator="equal">
      <formula>""</formula>
    </cfRule>
  </conditionalFormatting>
  <conditionalFormatting sqref="L114:S114">
    <cfRule type="cellIs" dxfId="1477" priority="93" stopIfTrue="1" operator="equal">
      <formula>""</formula>
    </cfRule>
  </conditionalFormatting>
  <conditionalFormatting sqref="O21:O23">
    <cfRule type="cellIs" dxfId="1476" priority="82" stopIfTrue="1" operator="equal">
      <formula>""</formula>
    </cfRule>
  </conditionalFormatting>
  <conditionalFormatting sqref="O24">
    <cfRule type="cellIs" dxfId="1475" priority="80" stopIfTrue="1" operator="equal">
      <formula>""</formula>
    </cfRule>
  </conditionalFormatting>
  <conditionalFormatting sqref="Q21:Q23">
    <cfRule type="cellIs" dxfId="1474" priority="79" stopIfTrue="1" operator="equal">
      <formula>""</formula>
    </cfRule>
  </conditionalFormatting>
  <conditionalFormatting sqref="Q24">
    <cfRule type="cellIs" dxfId="1473" priority="77" stopIfTrue="1" operator="equal">
      <formula>""</formula>
    </cfRule>
  </conditionalFormatting>
  <conditionalFormatting sqref="U21:U23">
    <cfRule type="cellIs" dxfId="1472" priority="66" stopIfTrue="1" operator="equal">
      <formula>""</formula>
    </cfRule>
  </conditionalFormatting>
  <conditionalFormatting sqref="U24">
    <cfRule type="cellIs" dxfId="1471" priority="64" stopIfTrue="1" operator="equal">
      <formula>""</formula>
    </cfRule>
  </conditionalFormatting>
  <conditionalFormatting sqref="I127:U127">
    <cfRule type="cellIs" dxfId="1470" priority="60" stopIfTrue="1" operator="equal">
      <formula>""</formula>
    </cfRule>
  </conditionalFormatting>
  <conditionalFormatting sqref="A127">
    <cfRule type="expression" dxfId="1469" priority="54">
      <formula>AND(LEN(A127)=2,VALUE(broj_sheet)&lt;10)</formula>
    </cfRule>
  </conditionalFormatting>
  <conditionalFormatting sqref="A127">
    <cfRule type="expression" dxfId="1468" priority="57">
      <formula>AND(LEN(A127)=3,VALUE(broj_sheet)&gt;=10)</formula>
    </cfRule>
  </conditionalFormatting>
  <conditionalFormatting sqref="A127">
    <cfRule type="expression" dxfId="1467" priority="58">
      <formula>AND(LEN(A127)=4,VALUE(broj_sheet)&gt;=10)</formula>
    </cfRule>
  </conditionalFormatting>
  <conditionalFormatting sqref="A127">
    <cfRule type="expression" dxfId="1466" priority="55">
      <formula>AND(LEN(A127)=3,VALUE(broj_sheet)&lt;10)</formula>
    </cfRule>
  </conditionalFormatting>
  <conditionalFormatting sqref="A127">
    <cfRule type="expression" dxfId="1465" priority="56">
      <formula>AND(LEN(A127)=5,VALUE(broj_sheet)&lt;10)</formula>
    </cfRule>
  </conditionalFormatting>
  <conditionalFormatting sqref="A127">
    <cfRule type="expression" dxfId="1464" priority="59">
      <formula>AND(LEN(A127)=6,VALUE(broj_sheet)&gt;=10)</formula>
    </cfRule>
  </conditionalFormatting>
  <conditionalFormatting sqref="A127">
    <cfRule type="cellIs" dxfId="1463" priority="53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  <rowBreaks count="1" manualBreakCount="1">
    <brk id="14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79998168889431442"/>
  </sheetPr>
  <dimension ref="A1:V198"/>
  <sheetViews>
    <sheetView view="pageBreakPreview" zoomScaleNormal="70" zoomScaleSheetLayoutView="100" workbookViewId="0">
      <pane ySplit="4" topLeftCell="A143" activePane="bottomLeft" state="frozen"/>
      <selection pane="bottomLeft" activeCell="G83" sqref="G83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5. PO IVANIĆ GRAD</v>
      </c>
      <c r="E2" s="162" t="str">
        <f t="shared" ref="E2:H2" ca="1" si="0">INDIRECT(ADDRESS(ROW(),COLUMN()+2+broj_sheet))</f>
        <v>PO RIJEKA</v>
      </c>
      <c r="F2" s="162" t="str">
        <f t="shared" ca="1" si="0"/>
        <v>PO IVANIĆ GRAD</v>
      </c>
      <c r="G2" s="162" t="str">
        <f t="shared" ca="1" si="0"/>
        <v>PO SLAVONSKI BROD</v>
      </c>
      <c r="H2" s="162" t="str">
        <f t="shared" ca="1" si="0"/>
        <v>PO DONJI MIHOLJAC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9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51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511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36.25" x14ac:dyDescent="0.2">
      <c r="A8" s="65">
        <f t="shared" ca="1" si="1"/>
        <v>51101</v>
      </c>
      <c r="B8" s="32" t="s">
        <v>170</v>
      </c>
      <c r="C8" s="41"/>
      <c r="D8" s="41"/>
      <c r="E8" s="42" t="s">
        <v>7</v>
      </c>
      <c r="F8" s="43">
        <f t="shared" ref="F8:F45" ca="1" si="2">INDIRECT(ADDRESS(ROW(),COLUMN()+2+broj_sheet))</f>
        <v>1</v>
      </c>
      <c r="G8" s="44"/>
      <c r="H8" s="44">
        <f t="shared" ref="H8:H28" ca="1" si="3">G8*F8</f>
        <v>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72">
        <f t="shared" ref="V8:V34" si="4">SUM(I8:U8)*G8</f>
        <v>0</v>
      </c>
    </row>
    <row r="9" spans="1:22" s="24" customFormat="1" ht="56.25" x14ac:dyDescent="0.2">
      <c r="A9" s="65">
        <f t="shared" ca="1" si="1"/>
        <v>51102</v>
      </c>
      <c r="B9" s="32" t="s">
        <v>57</v>
      </c>
      <c r="C9" s="41"/>
      <c r="D9" s="41"/>
      <c r="E9" s="42" t="s">
        <v>7</v>
      </c>
      <c r="F9" s="43">
        <f t="shared" ca="1" si="2"/>
        <v>2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51103</v>
      </c>
      <c r="B10" s="32" t="s">
        <v>58</v>
      </c>
      <c r="C10" s="41"/>
      <c r="D10" s="41"/>
      <c r="E10" s="42" t="s">
        <v>7</v>
      </c>
      <c r="F10" s="43">
        <f t="shared" ca="1" si="2"/>
        <v>22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51104</v>
      </c>
      <c r="B11" s="32" t="s">
        <v>89</v>
      </c>
      <c r="C11" s="41"/>
      <c r="D11" s="41"/>
      <c r="E11" s="42" t="s">
        <v>7</v>
      </c>
      <c r="F11" s="43">
        <f t="shared" ca="1" si="2"/>
        <v>21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51105</v>
      </c>
      <c r="B12" s="32" t="s">
        <v>90</v>
      </c>
      <c r="C12" s="41"/>
      <c r="D12" s="41"/>
      <c r="E12" s="42" t="s">
        <v>7</v>
      </c>
      <c r="F12" s="43">
        <f t="shared" ca="1" si="2"/>
        <v>21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51106</v>
      </c>
      <c r="B13" s="32" t="s">
        <v>91</v>
      </c>
      <c r="C13" s="41"/>
      <c r="D13" s="41"/>
      <c r="E13" s="42" t="s">
        <v>7</v>
      </c>
      <c r="F13" s="43">
        <f t="shared" ca="1" si="2"/>
        <v>21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24" customFormat="1" ht="292.5" x14ac:dyDescent="0.2">
      <c r="A14" s="65">
        <f t="shared" ca="1" si="1"/>
        <v>51107</v>
      </c>
      <c r="B14" s="32" t="s">
        <v>92</v>
      </c>
      <c r="C14" s="41"/>
      <c r="D14" s="41"/>
      <c r="E14" s="42" t="s">
        <v>7</v>
      </c>
      <c r="F14" s="43">
        <f t="shared" ca="1" si="2"/>
        <v>1</v>
      </c>
      <c r="G14" s="44"/>
      <c r="H14" s="44">
        <f t="shared" ca="1" si="3"/>
        <v>0</v>
      </c>
      <c r="I14" s="49">
        <v>0</v>
      </c>
      <c r="J14" s="45">
        <v>1</v>
      </c>
      <c r="K14" s="45">
        <v>0</v>
      </c>
      <c r="L14" s="45">
        <v>0</v>
      </c>
      <c r="M14" s="45">
        <v>1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72">
        <f t="shared" si="4"/>
        <v>0</v>
      </c>
    </row>
    <row r="15" spans="1:22" s="24" customFormat="1" ht="168.75" x14ac:dyDescent="0.2">
      <c r="A15" s="65">
        <f t="shared" ca="1" si="1"/>
        <v>51108</v>
      </c>
      <c r="B15" s="32" t="s">
        <v>93</v>
      </c>
      <c r="C15" s="41"/>
      <c r="D15" s="41"/>
      <c r="E15" s="42" t="s">
        <v>7</v>
      </c>
      <c r="F15" s="43">
        <f t="shared" ca="1" si="2"/>
        <v>3</v>
      </c>
      <c r="G15" s="44"/>
      <c r="H15" s="44">
        <f t="shared" ca="1" si="3"/>
        <v>0</v>
      </c>
      <c r="I15" s="91">
        <v>0</v>
      </c>
      <c r="J15" s="70">
        <v>1</v>
      </c>
      <c r="K15" s="70">
        <v>0</v>
      </c>
      <c r="L15" s="70">
        <v>0</v>
      </c>
      <c r="M15" s="70">
        <v>3</v>
      </c>
      <c r="N15" s="70">
        <v>0</v>
      </c>
      <c r="O15" s="70">
        <v>1</v>
      </c>
      <c r="P15" s="70">
        <v>0</v>
      </c>
      <c r="Q15" s="70">
        <v>1</v>
      </c>
      <c r="R15" s="70">
        <v>1</v>
      </c>
      <c r="S15" s="70">
        <v>1</v>
      </c>
      <c r="T15" s="70">
        <v>0</v>
      </c>
      <c r="U15" s="70">
        <v>0</v>
      </c>
      <c r="V15" s="72">
        <f t="shared" si="4"/>
        <v>0</v>
      </c>
    </row>
    <row r="16" spans="1:22" s="24" customFormat="1" ht="225" x14ac:dyDescent="0.2">
      <c r="A16" s="65">
        <f t="shared" ca="1" si="1"/>
        <v>51109</v>
      </c>
      <c r="B16" s="32" t="s">
        <v>95</v>
      </c>
      <c r="C16" s="41"/>
      <c r="D16" s="41" t="s">
        <v>19</v>
      </c>
      <c r="E16" s="42" t="s">
        <v>7</v>
      </c>
      <c r="F16" s="43">
        <f t="shared" ca="1" si="2"/>
        <v>2</v>
      </c>
      <c r="G16" s="44"/>
      <c r="H16" s="44">
        <f t="shared" ca="1" si="3"/>
        <v>0</v>
      </c>
      <c r="I16" s="49">
        <v>1</v>
      </c>
      <c r="J16" s="45">
        <v>1</v>
      </c>
      <c r="K16" s="45">
        <v>1</v>
      </c>
      <c r="L16" s="45">
        <v>1</v>
      </c>
      <c r="M16" s="45">
        <v>2</v>
      </c>
      <c r="N16" s="45">
        <v>1</v>
      </c>
      <c r="O16" s="45">
        <v>1</v>
      </c>
      <c r="P16" s="45">
        <v>1</v>
      </c>
      <c r="Q16" s="45">
        <v>1</v>
      </c>
      <c r="R16" s="45">
        <v>1</v>
      </c>
      <c r="S16" s="45">
        <v>1</v>
      </c>
      <c r="T16" s="45">
        <v>0</v>
      </c>
      <c r="U16" s="45">
        <v>0</v>
      </c>
      <c r="V16" s="72">
        <f t="shared" si="4"/>
        <v>0</v>
      </c>
    </row>
    <row r="17" spans="1:22" s="24" customFormat="1" ht="56.25" x14ac:dyDescent="0.2">
      <c r="A17" s="65">
        <f t="shared" ca="1" si="1"/>
        <v>51110</v>
      </c>
      <c r="B17" s="32" t="s">
        <v>73</v>
      </c>
      <c r="C17" s="46" t="s">
        <v>23</v>
      </c>
      <c r="D17" s="46" t="s">
        <v>23</v>
      </c>
      <c r="E17" s="42" t="s">
        <v>7</v>
      </c>
      <c r="F17" s="43">
        <f t="shared" ca="1" si="2"/>
        <v>2</v>
      </c>
      <c r="G17" s="44"/>
      <c r="H17" s="44">
        <f t="shared" ca="1" si="3"/>
        <v>0</v>
      </c>
      <c r="I17" s="49">
        <v>1</v>
      </c>
      <c r="J17" s="45">
        <v>1</v>
      </c>
      <c r="K17" s="45">
        <v>0</v>
      </c>
      <c r="L17" s="45">
        <v>0</v>
      </c>
      <c r="M17" s="45">
        <v>2</v>
      </c>
      <c r="N17" s="45">
        <v>0</v>
      </c>
      <c r="O17" s="45">
        <v>0</v>
      </c>
      <c r="P17" s="45">
        <v>1</v>
      </c>
      <c r="Q17" s="45">
        <v>0</v>
      </c>
      <c r="R17" s="45">
        <v>1</v>
      </c>
      <c r="S17" s="45">
        <v>0</v>
      </c>
      <c r="T17" s="45">
        <v>0</v>
      </c>
      <c r="U17" s="45">
        <v>0</v>
      </c>
      <c r="V17" s="72">
        <f t="shared" si="4"/>
        <v>0</v>
      </c>
    </row>
    <row r="18" spans="1:22" s="24" customFormat="1" ht="45" x14ac:dyDescent="0.2">
      <c r="A18" s="65">
        <f t="shared" ca="1" si="1"/>
        <v>51111</v>
      </c>
      <c r="B18" s="32" t="s">
        <v>168</v>
      </c>
      <c r="C18" s="46" t="s">
        <v>23</v>
      </c>
      <c r="D18" s="46" t="s">
        <v>23</v>
      </c>
      <c r="E18" s="42" t="s">
        <v>7</v>
      </c>
      <c r="F18" s="43">
        <f t="shared" ca="1" si="2"/>
        <v>8</v>
      </c>
      <c r="G18" s="44"/>
      <c r="H18" s="44">
        <f t="shared" ca="1" si="3"/>
        <v>0</v>
      </c>
      <c r="I18" s="49">
        <v>6</v>
      </c>
      <c r="J18" s="45">
        <v>6</v>
      </c>
      <c r="K18" s="45">
        <v>0</v>
      </c>
      <c r="L18" s="45">
        <v>0</v>
      </c>
      <c r="M18" s="45">
        <v>8</v>
      </c>
      <c r="N18" s="45"/>
      <c r="O18" s="45">
        <v>0</v>
      </c>
      <c r="P18" s="45">
        <v>4</v>
      </c>
      <c r="Q18" s="45">
        <v>0</v>
      </c>
      <c r="R18" s="45">
        <v>0</v>
      </c>
      <c r="S18" s="45">
        <v>0</v>
      </c>
      <c r="T18" s="45"/>
      <c r="U18" s="45">
        <v>0</v>
      </c>
      <c r="V18" s="72">
        <f t="shared" si="4"/>
        <v>0</v>
      </c>
    </row>
    <row r="19" spans="1:22" s="24" customFormat="1" ht="22.5" x14ac:dyDescent="0.2">
      <c r="A19" s="65">
        <f t="shared" ca="1" si="1"/>
        <v>51112</v>
      </c>
      <c r="B19" s="32" t="s">
        <v>72</v>
      </c>
      <c r="C19" s="46" t="s">
        <v>23</v>
      </c>
      <c r="D19" s="46" t="s">
        <v>23</v>
      </c>
      <c r="E19" s="42" t="s">
        <v>7</v>
      </c>
      <c r="F19" s="43">
        <f t="shared" ca="1" si="2"/>
        <v>4</v>
      </c>
      <c r="G19" s="44"/>
      <c r="H19" s="44">
        <f t="shared" ca="1" si="3"/>
        <v>0</v>
      </c>
      <c r="I19" s="49">
        <v>2</v>
      </c>
      <c r="J19" s="45">
        <v>2</v>
      </c>
      <c r="K19" s="45">
        <v>2</v>
      </c>
      <c r="L19" s="45">
        <v>2</v>
      </c>
      <c r="M19" s="45">
        <v>4</v>
      </c>
      <c r="N19" s="45">
        <v>2</v>
      </c>
      <c r="O19" s="45">
        <v>2</v>
      </c>
      <c r="P19" s="45">
        <v>2</v>
      </c>
      <c r="Q19" s="45">
        <v>2</v>
      </c>
      <c r="R19" s="45">
        <v>2</v>
      </c>
      <c r="S19" s="45">
        <v>2</v>
      </c>
      <c r="T19" s="45">
        <v>0</v>
      </c>
      <c r="U19" s="45">
        <v>0</v>
      </c>
      <c r="V19" s="72">
        <f t="shared" si="4"/>
        <v>0</v>
      </c>
    </row>
    <row r="20" spans="1:22" s="24" customFormat="1" ht="33.75" x14ac:dyDescent="0.2">
      <c r="A20" s="65">
        <f t="shared" ca="1" si="1"/>
        <v>51113</v>
      </c>
      <c r="B20" s="32" t="s">
        <v>129</v>
      </c>
      <c r="C20" s="46" t="s">
        <v>23</v>
      </c>
      <c r="D20" s="46" t="s">
        <v>23</v>
      </c>
      <c r="E20" s="42" t="s">
        <v>7</v>
      </c>
      <c r="F20" s="43">
        <f t="shared" ca="1" si="2"/>
        <v>2</v>
      </c>
      <c r="G20" s="44"/>
      <c r="H20" s="44">
        <f t="shared" ca="1" si="3"/>
        <v>0</v>
      </c>
      <c r="I20" s="49">
        <v>1</v>
      </c>
      <c r="J20" s="45">
        <v>1</v>
      </c>
      <c r="K20" s="45">
        <v>1</v>
      </c>
      <c r="L20" s="45">
        <v>1</v>
      </c>
      <c r="M20" s="45">
        <v>2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0</v>
      </c>
      <c r="U20" s="45">
        <v>1</v>
      </c>
      <c r="V20" s="72">
        <f t="shared" si="4"/>
        <v>0</v>
      </c>
    </row>
    <row r="21" spans="1:22" s="24" customFormat="1" ht="33.75" x14ac:dyDescent="0.2">
      <c r="A21" s="65">
        <f t="shared" ca="1" si="1"/>
        <v>51114</v>
      </c>
      <c r="B21" s="32" t="s">
        <v>164</v>
      </c>
      <c r="C21" s="46" t="s">
        <v>23</v>
      </c>
      <c r="D21" s="46" t="s">
        <v>23</v>
      </c>
      <c r="E21" s="42" t="s">
        <v>7</v>
      </c>
      <c r="F21" s="43">
        <f t="shared" ca="1" si="2"/>
        <v>48</v>
      </c>
      <c r="G21" s="44"/>
      <c r="H21" s="44">
        <f t="shared" ca="1" si="3"/>
        <v>0</v>
      </c>
      <c r="I21" s="49">
        <v>24</v>
      </c>
      <c r="J21" s="45">
        <v>16</v>
      </c>
      <c r="K21" s="45">
        <v>20</v>
      </c>
      <c r="L21" s="45">
        <v>24</v>
      </c>
      <c r="M21" s="45">
        <v>48</v>
      </c>
      <c r="N21" s="45">
        <v>24</v>
      </c>
      <c r="O21" s="45">
        <v>24</v>
      </c>
      <c r="P21" s="45">
        <v>24</v>
      </c>
      <c r="Q21" s="45">
        <v>24</v>
      </c>
      <c r="R21" s="45">
        <v>24</v>
      </c>
      <c r="S21" s="45">
        <v>24</v>
      </c>
      <c r="T21" s="45">
        <v>0</v>
      </c>
      <c r="U21" s="45">
        <v>24</v>
      </c>
      <c r="V21" s="72">
        <f t="shared" si="4"/>
        <v>0</v>
      </c>
    </row>
    <row r="22" spans="1:22" s="89" customFormat="1" ht="202.5" x14ac:dyDescent="0.2">
      <c r="A22" s="65">
        <f t="shared" ca="1" si="1"/>
        <v>51115</v>
      </c>
      <c r="B22" s="32" t="s">
        <v>136</v>
      </c>
      <c r="C22" s="46"/>
      <c r="D22" s="46"/>
      <c r="E22" s="42" t="s">
        <v>7</v>
      </c>
      <c r="F22" s="43">
        <f t="shared" ca="1" si="2"/>
        <v>2</v>
      </c>
      <c r="G22" s="44"/>
      <c r="H22" s="44">
        <f t="shared" ca="1" si="3"/>
        <v>0</v>
      </c>
      <c r="I22" s="91">
        <v>1</v>
      </c>
      <c r="J22" s="68">
        <v>1</v>
      </c>
      <c r="K22" s="68">
        <v>0</v>
      </c>
      <c r="L22" s="68">
        <v>0</v>
      </c>
      <c r="M22" s="68">
        <v>2</v>
      </c>
      <c r="N22" s="68">
        <v>0</v>
      </c>
      <c r="O22" s="68">
        <v>0</v>
      </c>
      <c r="P22" s="68">
        <v>1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72">
        <f t="shared" si="4"/>
        <v>0</v>
      </c>
    </row>
    <row r="23" spans="1:22" s="89" customFormat="1" ht="191.25" x14ac:dyDescent="0.2">
      <c r="A23" s="65">
        <f t="shared" ca="1" si="1"/>
        <v>51116</v>
      </c>
      <c r="B23" s="32" t="s">
        <v>135</v>
      </c>
      <c r="C23" s="46"/>
      <c r="D23" s="46"/>
      <c r="E23" s="42" t="s">
        <v>7</v>
      </c>
      <c r="F23" s="43">
        <f t="shared" ca="1" si="2"/>
        <v>2</v>
      </c>
      <c r="G23" s="44"/>
      <c r="H23" s="44">
        <f t="shared" ca="1" si="3"/>
        <v>0</v>
      </c>
      <c r="I23" s="91">
        <v>1</v>
      </c>
      <c r="J23" s="68">
        <v>0</v>
      </c>
      <c r="K23" s="68">
        <v>0</v>
      </c>
      <c r="L23" s="68">
        <v>1</v>
      </c>
      <c r="M23" s="68">
        <v>2</v>
      </c>
      <c r="N23" s="68">
        <v>1</v>
      </c>
      <c r="O23" s="68">
        <v>4</v>
      </c>
      <c r="P23" s="68">
        <v>0</v>
      </c>
      <c r="Q23" s="68">
        <v>3</v>
      </c>
      <c r="R23" s="68">
        <v>3</v>
      </c>
      <c r="S23" s="68">
        <v>1</v>
      </c>
      <c r="T23" s="68">
        <v>0</v>
      </c>
      <c r="U23" s="68">
        <v>0</v>
      </c>
      <c r="V23" s="72">
        <f t="shared" si="4"/>
        <v>0</v>
      </c>
    </row>
    <row r="24" spans="1:22" s="24" customFormat="1" ht="146.25" x14ac:dyDescent="0.2">
      <c r="A24" s="65">
        <f t="shared" ca="1" si="1"/>
        <v>51117</v>
      </c>
      <c r="B24" s="62" t="s">
        <v>138</v>
      </c>
      <c r="C24" s="41"/>
      <c r="D24" s="41"/>
      <c r="E24" s="42" t="s">
        <v>7</v>
      </c>
      <c r="F24" s="43">
        <f t="shared" ca="1" si="2"/>
        <v>1</v>
      </c>
      <c r="G24" s="44"/>
      <c r="H24" s="44">
        <f t="shared" ca="1" si="3"/>
        <v>0</v>
      </c>
      <c r="I24" s="49">
        <v>1</v>
      </c>
      <c r="J24" s="45">
        <v>1</v>
      </c>
      <c r="K24" s="45">
        <v>0</v>
      </c>
      <c r="L24" s="45">
        <v>0</v>
      </c>
      <c r="M24" s="45">
        <v>1</v>
      </c>
      <c r="N24" s="45">
        <v>0</v>
      </c>
      <c r="O24" s="45">
        <v>0</v>
      </c>
      <c r="P24" s="45">
        <v>1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72">
        <f t="shared" si="4"/>
        <v>0</v>
      </c>
    </row>
    <row r="25" spans="1:22" s="24" customFormat="1" ht="135" x14ac:dyDescent="0.2">
      <c r="A25" s="65">
        <f t="shared" ca="1" si="1"/>
        <v>51118</v>
      </c>
      <c r="B25" s="62" t="s">
        <v>148</v>
      </c>
      <c r="C25" s="41"/>
      <c r="D25" s="41"/>
      <c r="E25" s="42" t="s">
        <v>7</v>
      </c>
      <c r="F25" s="43">
        <f t="shared" ca="1" si="2"/>
        <v>3</v>
      </c>
      <c r="G25" s="44"/>
      <c r="H25" s="44">
        <f t="shared" ca="1" si="3"/>
        <v>0</v>
      </c>
      <c r="I25" s="49">
        <v>1</v>
      </c>
      <c r="J25" s="45">
        <v>1</v>
      </c>
      <c r="K25" s="45">
        <v>0</v>
      </c>
      <c r="L25" s="45">
        <v>0</v>
      </c>
      <c r="M25" s="45">
        <v>3</v>
      </c>
      <c r="N25" s="45">
        <v>0</v>
      </c>
      <c r="O25" s="45">
        <v>0</v>
      </c>
      <c r="P25" s="45">
        <v>1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72">
        <f t="shared" si="4"/>
        <v>0</v>
      </c>
    </row>
    <row r="26" spans="1:22" s="24" customFormat="1" ht="101.25" x14ac:dyDescent="0.2">
      <c r="A26" s="65">
        <f t="shared" ca="1" si="1"/>
        <v>51119</v>
      </c>
      <c r="B26" s="62" t="s">
        <v>140</v>
      </c>
      <c r="C26" s="41"/>
      <c r="D26" s="41"/>
      <c r="E26" s="42" t="s">
        <v>7</v>
      </c>
      <c r="F26" s="43">
        <f t="shared" ca="1" si="2"/>
        <v>4</v>
      </c>
      <c r="G26" s="44"/>
      <c r="H26" s="44">
        <f t="shared" ca="1" si="3"/>
        <v>0</v>
      </c>
      <c r="I26" s="49">
        <v>2</v>
      </c>
      <c r="J26" s="45">
        <v>2</v>
      </c>
      <c r="K26" s="45">
        <v>0</v>
      </c>
      <c r="L26" s="45">
        <v>0</v>
      </c>
      <c r="M26" s="45">
        <v>4</v>
      </c>
      <c r="N26" s="45">
        <v>0</v>
      </c>
      <c r="O26" s="45">
        <v>0</v>
      </c>
      <c r="P26" s="45">
        <v>2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72">
        <f t="shared" si="4"/>
        <v>0</v>
      </c>
    </row>
    <row r="27" spans="1:22" s="24" customFormat="1" ht="135" x14ac:dyDescent="0.2">
      <c r="A27" s="65">
        <f t="shared" ca="1" si="1"/>
        <v>51120</v>
      </c>
      <c r="B27" s="32" t="s">
        <v>137</v>
      </c>
      <c r="C27" s="41"/>
      <c r="D27" s="41"/>
      <c r="E27" s="42" t="s">
        <v>7</v>
      </c>
      <c r="F27" s="43">
        <f t="shared" ca="1" si="2"/>
        <v>1</v>
      </c>
      <c r="G27" s="44"/>
      <c r="H27" s="44">
        <f t="shared" ca="1" si="3"/>
        <v>0</v>
      </c>
      <c r="I27" s="49">
        <v>1</v>
      </c>
      <c r="J27" s="45">
        <v>1</v>
      </c>
      <c r="K27" s="45">
        <v>1</v>
      </c>
      <c r="L27" s="45">
        <v>1</v>
      </c>
      <c r="M27" s="45">
        <v>1</v>
      </c>
      <c r="N27" s="45">
        <v>1</v>
      </c>
      <c r="O27" s="45">
        <v>1</v>
      </c>
      <c r="P27" s="45">
        <v>1</v>
      </c>
      <c r="Q27" s="45">
        <v>1</v>
      </c>
      <c r="R27" s="45">
        <v>1</v>
      </c>
      <c r="S27" s="45">
        <v>1</v>
      </c>
      <c r="T27" s="45">
        <v>0</v>
      </c>
      <c r="U27" s="45">
        <v>0</v>
      </c>
      <c r="V27" s="72">
        <f t="shared" si="4"/>
        <v>0</v>
      </c>
    </row>
    <row r="28" spans="1:22" s="24" customFormat="1" ht="112.5" x14ac:dyDescent="0.2">
      <c r="A28" s="65">
        <f t="shared" ca="1" si="1"/>
        <v>51121</v>
      </c>
      <c r="B28" s="32" t="s">
        <v>165</v>
      </c>
      <c r="C28" s="41"/>
      <c r="D28" s="41"/>
      <c r="E28" s="42" t="s">
        <v>7</v>
      </c>
      <c r="F28" s="43">
        <f t="shared" ca="1" si="2"/>
        <v>1</v>
      </c>
      <c r="G28" s="44"/>
      <c r="H28" s="44">
        <f t="shared" ca="1" si="3"/>
        <v>0</v>
      </c>
      <c r="I28" s="49">
        <v>0</v>
      </c>
      <c r="J28" s="45"/>
      <c r="K28" s="45">
        <v>0</v>
      </c>
      <c r="L28" s="45">
        <v>0</v>
      </c>
      <c r="M28" s="45">
        <v>1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72">
        <f t="shared" si="4"/>
        <v>0</v>
      </c>
    </row>
    <row r="29" spans="1:22" s="24" customFormat="1" ht="33.75" x14ac:dyDescent="0.2">
      <c r="A29" s="66">
        <f t="shared" ca="1" si="1"/>
        <v>51122</v>
      </c>
      <c r="B29" s="32" t="s">
        <v>33</v>
      </c>
      <c r="C29" s="135"/>
      <c r="D29" s="135"/>
      <c r="E29" s="42" t="s">
        <v>24</v>
      </c>
      <c r="F29" s="43">
        <f t="shared" ca="1" si="2"/>
        <v>2</v>
      </c>
      <c r="G29" s="47"/>
      <c r="H29" s="47">
        <f ca="1">G29*F29</f>
        <v>0</v>
      </c>
      <c r="I29" s="49">
        <v>1</v>
      </c>
      <c r="J29" s="49">
        <v>1</v>
      </c>
      <c r="K29" s="49">
        <v>1</v>
      </c>
      <c r="L29" s="49">
        <v>1</v>
      </c>
      <c r="M29" s="45">
        <v>2</v>
      </c>
      <c r="N29" s="49">
        <v>1</v>
      </c>
      <c r="O29" s="45">
        <v>1</v>
      </c>
      <c r="P29" s="49">
        <v>1</v>
      </c>
      <c r="Q29" s="45">
        <v>1</v>
      </c>
      <c r="R29" s="49">
        <v>1</v>
      </c>
      <c r="S29" s="49">
        <v>1</v>
      </c>
      <c r="T29" s="45">
        <v>0</v>
      </c>
      <c r="U29" s="45">
        <v>1</v>
      </c>
      <c r="V29" s="72">
        <f t="shared" si="4"/>
        <v>0</v>
      </c>
    </row>
    <row r="30" spans="1:22" s="24" customFormat="1" x14ac:dyDescent="0.2">
      <c r="A30" s="93">
        <f ca="1">A29</f>
        <v>51122</v>
      </c>
      <c r="B30" s="32" t="s">
        <v>50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>
        <v>0</v>
      </c>
      <c r="U30" s="45">
        <v>1</v>
      </c>
      <c r="V30" s="72">
        <f t="shared" si="4"/>
        <v>0</v>
      </c>
    </row>
    <row r="31" spans="1:22" s="24" customFormat="1" x14ac:dyDescent="0.2">
      <c r="A31" s="93">
        <f t="shared" ref="A31:A43" ca="1" si="5">A30</f>
        <v>51122</v>
      </c>
      <c r="B31" s="32" t="s">
        <v>30</v>
      </c>
      <c r="C31" s="136"/>
      <c r="D31" s="136"/>
      <c r="E31" s="42" t="s">
        <v>7</v>
      </c>
      <c r="F31" s="43">
        <f t="shared" ca="1" si="2"/>
        <v>1</v>
      </c>
      <c r="G31" s="50"/>
      <c r="H31" s="50"/>
      <c r="I31" s="49">
        <v>1</v>
      </c>
      <c r="J31" s="49">
        <v>1</v>
      </c>
      <c r="K31" s="49">
        <v>1</v>
      </c>
      <c r="L31" s="49">
        <v>1</v>
      </c>
      <c r="M31" s="45">
        <v>1</v>
      </c>
      <c r="N31" s="49">
        <v>1</v>
      </c>
      <c r="O31" s="45">
        <v>1</v>
      </c>
      <c r="P31" s="49">
        <v>1</v>
      </c>
      <c r="Q31" s="45">
        <v>1</v>
      </c>
      <c r="R31" s="49">
        <v>1</v>
      </c>
      <c r="S31" s="49">
        <v>1</v>
      </c>
      <c r="T31" s="45">
        <v>0</v>
      </c>
      <c r="U31" s="45">
        <v>1</v>
      </c>
      <c r="V31" s="72">
        <f t="shared" si="4"/>
        <v>0</v>
      </c>
    </row>
    <row r="32" spans="1:22" s="24" customFormat="1" x14ac:dyDescent="0.2">
      <c r="A32" s="93">
        <f t="shared" ca="1" si="5"/>
        <v>51122</v>
      </c>
      <c r="B32" s="32" t="s">
        <v>28</v>
      </c>
      <c r="C32" s="136"/>
      <c r="D32" s="136"/>
      <c r="E32" s="42" t="s">
        <v>7</v>
      </c>
      <c r="F32" s="43">
        <f t="shared" ca="1" si="2"/>
        <v>1</v>
      </c>
      <c r="G32" s="50"/>
      <c r="H32" s="50"/>
      <c r="I32" s="49">
        <v>1</v>
      </c>
      <c r="J32" s="49">
        <v>1</v>
      </c>
      <c r="K32" s="49">
        <v>1</v>
      </c>
      <c r="L32" s="49">
        <v>1</v>
      </c>
      <c r="M32" s="45">
        <v>1</v>
      </c>
      <c r="N32" s="49">
        <v>1</v>
      </c>
      <c r="O32" s="45">
        <v>1</v>
      </c>
      <c r="P32" s="49">
        <v>1</v>
      </c>
      <c r="Q32" s="45">
        <v>1</v>
      </c>
      <c r="R32" s="49">
        <v>1</v>
      </c>
      <c r="S32" s="49">
        <v>1</v>
      </c>
      <c r="T32" s="45">
        <v>0</v>
      </c>
      <c r="U32" s="45">
        <v>1</v>
      </c>
      <c r="V32" s="72">
        <f t="shared" si="4"/>
        <v>0</v>
      </c>
    </row>
    <row r="33" spans="1:22" s="24" customFormat="1" x14ac:dyDescent="0.2">
      <c r="A33" s="93">
        <f t="shared" ca="1" si="5"/>
        <v>51122</v>
      </c>
      <c r="B33" s="32" t="s">
        <v>25</v>
      </c>
      <c r="C33" s="136"/>
      <c r="D33" s="136"/>
      <c r="E33" s="139" t="s">
        <v>23</v>
      </c>
      <c r="F33" s="139" t="s">
        <v>23</v>
      </c>
      <c r="G33" s="50"/>
      <c r="H33" s="50"/>
      <c r="I33" s="49"/>
      <c r="J33" s="49"/>
      <c r="K33" s="49"/>
      <c r="L33" s="49"/>
      <c r="M33" s="45"/>
      <c r="N33" s="49"/>
      <c r="O33" s="45"/>
      <c r="P33" s="49"/>
      <c r="Q33" s="45"/>
      <c r="R33" s="49"/>
      <c r="S33" s="49"/>
      <c r="T33" s="45"/>
      <c r="U33" s="45"/>
      <c r="V33" s="72">
        <f t="shared" si="4"/>
        <v>0</v>
      </c>
    </row>
    <row r="34" spans="1:22" s="24" customFormat="1" x14ac:dyDescent="0.2">
      <c r="A34" s="93">
        <f t="shared" ca="1" si="5"/>
        <v>51122</v>
      </c>
      <c r="B34" s="32" t="s">
        <v>29</v>
      </c>
      <c r="C34" s="136"/>
      <c r="D34" s="136"/>
      <c r="E34" s="42" t="s">
        <v>7</v>
      </c>
      <c r="F34" s="43">
        <f t="shared" ca="1" si="2"/>
        <v>1</v>
      </c>
      <c r="G34" s="50"/>
      <c r="H34" s="50"/>
      <c r="I34" s="49">
        <v>1</v>
      </c>
      <c r="J34" s="49">
        <v>1</v>
      </c>
      <c r="K34" s="49">
        <v>1</v>
      </c>
      <c r="L34" s="49">
        <v>1</v>
      </c>
      <c r="M34" s="45">
        <v>1</v>
      </c>
      <c r="N34" s="49">
        <v>1</v>
      </c>
      <c r="O34" s="45">
        <v>1</v>
      </c>
      <c r="P34" s="49">
        <v>1</v>
      </c>
      <c r="Q34" s="45">
        <v>1</v>
      </c>
      <c r="R34" s="49">
        <v>1</v>
      </c>
      <c r="S34" s="49">
        <v>1</v>
      </c>
      <c r="T34" s="45">
        <v>0</v>
      </c>
      <c r="U34" s="45">
        <v>1</v>
      </c>
      <c r="V34" s="72">
        <f t="shared" si="4"/>
        <v>0</v>
      </c>
    </row>
    <row r="35" spans="1:22" s="24" customFormat="1" x14ac:dyDescent="0.2">
      <c r="A35" s="93">
        <f t="shared" ca="1" si="5"/>
        <v>51122</v>
      </c>
      <c r="B35" s="32" t="s">
        <v>158</v>
      </c>
      <c r="C35" s="136"/>
      <c r="D35" s="136"/>
      <c r="E35" s="42" t="s">
        <v>7</v>
      </c>
      <c r="F35" s="43">
        <f t="shared" ca="1" si="2"/>
        <v>7</v>
      </c>
      <c r="G35" s="50"/>
      <c r="H35" s="50"/>
      <c r="I35" s="49">
        <v>7</v>
      </c>
      <c r="J35" s="49">
        <v>7</v>
      </c>
      <c r="K35" s="49">
        <v>7</v>
      </c>
      <c r="L35" s="49">
        <v>7</v>
      </c>
      <c r="M35" s="45">
        <v>7</v>
      </c>
      <c r="N35" s="49">
        <v>7</v>
      </c>
      <c r="O35" s="45">
        <v>7</v>
      </c>
      <c r="P35" s="49">
        <v>7</v>
      </c>
      <c r="Q35" s="45">
        <v>7</v>
      </c>
      <c r="R35" s="49">
        <v>7</v>
      </c>
      <c r="S35" s="49">
        <v>7</v>
      </c>
      <c r="T35" s="45"/>
      <c r="U35" s="45">
        <v>7</v>
      </c>
      <c r="V35" s="72"/>
    </row>
    <row r="36" spans="1:22" s="24" customFormat="1" x14ac:dyDescent="0.2">
      <c r="A36" s="93">
        <f t="shared" ca="1" si="5"/>
        <v>51122</v>
      </c>
      <c r="B36" s="32" t="s">
        <v>27</v>
      </c>
      <c r="C36" s="136"/>
      <c r="D36" s="136"/>
      <c r="E36" s="42" t="s">
        <v>7</v>
      </c>
      <c r="F36" s="43">
        <f t="shared" ca="1" si="2"/>
        <v>5</v>
      </c>
      <c r="G36" s="50"/>
      <c r="H36" s="50"/>
      <c r="I36" s="49">
        <v>6</v>
      </c>
      <c r="J36" s="49">
        <v>6</v>
      </c>
      <c r="K36" s="49">
        <v>6</v>
      </c>
      <c r="L36" s="49">
        <v>6</v>
      </c>
      <c r="M36" s="45">
        <v>5</v>
      </c>
      <c r="N36" s="49">
        <v>6</v>
      </c>
      <c r="O36" s="45">
        <v>5</v>
      </c>
      <c r="P36" s="49">
        <v>6</v>
      </c>
      <c r="Q36" s="45">
        <v>5</v>
      </c>
      <c r="R36" s="49">
        <v>6</v>
      </c>
      <c r="S36" s="49">
        <v>6</v>
      </c>
      <c r="T36" s="45">
        <v>0</v>
      </c>
      <c r="U36" s="45">
        <v>5</v>
      </c>
      <c r="V36" s="72">
        <f t="shared" ref="V36:V46" si="6">SUM(I36:U36)*G36</f>
        <v>0</v>
      </c>
    </row>
    <row r="37" spans="1:22" s="24" customFormat="1" x14ac:dyDescent="0.2">
      <c r="A37" s="93">
        <f t="shared" ca="1" si="5"/>
        <v>51122</v>
      </c>
      <c r="B37" s="32" t="s">
        <v>31</v>
      </c>
      <c r="C37" s="136"/>
      <c r="D37" s="136"/>
      <c r="E37" s="42" t="s">
        <v>7</v>
      </c>
      <c r="F37" s="43">
        <f t="shared" ca="1" si="2"/>
        <v>1</v>
      </c>
      <c r="G37" s="50"/>
      <c r="H37" s="50"/>
      <c r="I37" s="49">
        <v>1</v>
      </c>
      <c r="J37" s="49">
        <v>1</v>
      </c>
      <c r="K37" s="49">
        <v>1</v>
      </c>
      <c r="L37" s="49">
        <v>1</v>
      </c>
      <c r="M37" s="45">
        <v>1</v>
      </c>
      <c r="N37" s="49">
        <v>1</v>
      </c>
      <c r="O37" s="45">
        <v>1</v>
      </c>
      <c r="P37" s="49">
        <v>1</v>
      </c>
      <c r="Q37" s="45">
        <v>1</v>
      </c>
      <c r="R37" s="49">
        <v>1</v>
      </c>
      <c r="S37" s="49">
        <v>1</v>
      </c>
      <c r="T37" s="45">
        <v>0</v>
      </c>
      <c r="U37" s="45">
        <v>1</v>
      </c>
      <c r="V37" s="72">
        <f t="shared" si="6"/>
        <v>0</v>
      </c>
    </row>
    <row r="38" spans="1:22" s="24" customFormat="1" x14ac:dyDescent="0.2">
      <c r="A38" s="93">
        <f t="shared" ca="1" si="5"/>
        <v>51122</v>
      </c>
      <c r="B38" s="32" t="s">
        <v>32</v>
      </c>
      <c r="C38" s="136"/>
      <c r="D38" s="136"/>
      <c r="E38" s="42" t="s">
        <v>7</v>
      </c>
      <c r="F38" s="43">
        <f t="shared" ca="1" si="2"/>
        <v>1</v>
      </c>
      <c r="G38" s="50"/>
      <c r="H38" s="50"/>
      <c r="I38" s="49">
        <v>1</v>
      </c>
      <c r="J38" s="49">
        <v>1</v>
      </c>
      <c r="K38" s="49">
        <v>1</v>
      </c>
      <c r="L38" s="49">
        <v>1</v>
      </c>
      <c r="M38" s="45">
        <v>1</v>
      </c>
      <c r="N38" s="49">
        <v>1</v>
      </c>
      <c r="O38" s="45">
        <v>1</v>
      </c>
      <c r="P38" s="49">
        <v>1</v>
      </c>
      <c r="Q38" s="45">
        <v>1</v>
      </c>
      <c r="R38" s="49">
        <v>1</v>
      </c>
      <c r="S38" s="49">
        <v>1</v>
      </c>
      <c r="T38" s="45">
        <v>0</v>
      </c>
      <c r="U38" s="45">
        <v>1</v>
      </c>
      <c r="V38" s="72">
        <f t="shared" si="6"/>
        <v>0</v>
      </c>
    </row>
    <row r="39" spans="1:22" s="24" customFormat="1" ht="22.5" x14ac:dyDescent="0.2">
      <c r="A39" s="93">
        <f t="shared" ca="1" si="5"/>
        <v>51122</v>
      </c>
      <c r="B39" s="32" t="s">
        <v>51</v>
      </c>
      <c r="C39" s="136"/>
      <c r="D39" s="136"/>
      <c r="E39" s="42" t="s">
        <v>7</v>
      </c>
      <c r="F39" s="43">
        <f t="shared" ca="1" si="2"/>
        <v>1</v>
      </c>
      <c r="G39" s="50"/>
      <c r="H39" s="50"/>
      <c r="I39" s="49">
        <v>1</v>
      </c>
      <c r="J39" s="49">
        <v>1</v>
      </c>
      <c r="K39" s="49">
        <v>1</v>
      </c>
      <c r="L39" s="49">
        <v>1</v>
      </c>
      <c r="M39" s="45">
        <v>1</v>
      </c>
      <c r="N39" s="49">
        <v>1</v>
      </c>
      <c r="O39" s="45">
        <v>1</v>
      </c>
      <c r="P39" s="49">
        <v>1</v>
      </c>
      <c r="Q39" s="45">
        <v>1</v>
      </c>
      <c r="R39" s="49">
        <v>1</v>
      </c>
      <c r="S39" s="49">
        <v>1</v>
      </c>
      <c r="T39" s="45">
        <v>0</v>
      </c>
      <c r="U39" s="45">
        <v>1</v>
      </c>
      <c r="V39" s="72">
        <f t="shared" si="6"/>
        <v>0</v>
      </c>
    </row>
    <row r="40" spans="1:22" s="24" customFormat="1" ht="22.5" x14ac:dyDescent="0.2">
      <c r="A40" s="93">
        <f t="shared" ca="1" si="5"/>
        <v>51122</v>
      </c>
      <c r="B40" s="32" t="s">
        <v>52</v>
      </c>
      <c r="C40" s="136"/>
      <c r="D40" s="136"/>
      <c r="E40" s="42" t="s">
        <v>7</v>
      </c>
      <c r="F40" s="43">
        <f t="shared" ca="1" si="2"/>
        <v>1</v>
      </c>
      <c r="G40" s="50"/>
      <c r="H40" s="50"/>
      <c r="I40" s="49">
        <v>0</v>
      </c>
      <c r="J40" s="49">
        <v>0</v>
      </c>
      <c r="K40" s="49">
        <v>0</v>
      </c>
      <c r="L40" s="49">
        <v>0</v>
      </c>
      <c r="M40" s="45">
        <v>1</v>
      </c>
      <c r="N40" s="49">
        <v>0</v>
      </c>
      <c r="O40" s="45">
        <v>1</v>
      </c>
      <c r="P40" s="49">
        <v>0</v>
      </c>
      <c r="Q40" s="45">
        <v>1</v>
      </c>
      <c r="R40" s="49">
        <v>0</v>
      </c>
      <c r="S40" s="49">
        <v>0</v>
      </c>
      <c r="T40" s="45">
        <v>0</v>
      </c>
      <c r="U40" s="45">
        <v>1</v>
      </c>
      <c r="V40" s="72">
        <f t="shared" si="6"/>
        <v>0</v>
      </c>
    </row>
    <row r="41" spans="1:22" s="24" customFormat="1" ht="22.5" x14ac:dyDescent="0.2">
      <c r="A41" s="93">
        <f t="shared" ca="1" si="5"/>
        <v>51122</v>
      </c>
      <c r="B41" s="32" t="s">
        <v>53</v>
      </c>
      <c r="C41" s="136"/>
      <c r="D41" s="136"/>
      <c r="E41" s="42" t="s">
        <v>7</v>
      </c>
      <c r="F41" s="43">
        <f t="shared" ca="1" si="2"/>
        <v>1</v>
      </c>
      <c r="G41" s="50"/>
      <c r="H41" s="50"/>
      <c r="I41" s="49">
        <v>1</v>
      </c>
      <c r="J41" s="49">
        <v>1</v>
      </c>
      <c r="K41" s="49">
        <v>1</v>
      </c>
      <c r="L41" s="49">
        <v>1</v>
      </c>
      <c r="M41" s="45">
        <v>1</v>
      </c>
      <c r="N41" s="49">
        <v>1</v>
      </c>
      <c r="O41" s="45">
        <v>1</v>
      </c>
      <c r="P41" s="49">
        <v>1</v>
      </c>
      <c r="Q41" s="45">
        <v>1</v>
      </c>
      <c r="R41" s="49">
        <v>1</v>
      </c>
      <c r="S41" s="49">
        <v>1</v>
      </c>
      <c r="T41" s="45">
        <v>0</v>
      </c>
      <c r="U41" s="45">
        <v>1</v>
      </c>
      <c r="V41" s="72">
        <f t="shared" si="6"/>
        <v>0</v>
      </c>
    </row>
    <row r="42" spans="1:22" s="24" customFormat="1" ht="22.5" x14ac:dyDescent="0.2">
      <c r="A42" s="93">
        <f t="shared" ca="1" si="5"/>
        <v>51122</v>
      </c>
      <c r="B42" s="32" t="s">
        <v>54</v>
      </c>
      <c r="C42" s="136"/>
      <c r="D42" s="136"/>
      <c r="E42" s="42" t="s">
        <v>7</v>
      </c>
      <c r="F42" s="43">
        <f t="shared" ca="1" si="2"/>
        <v>1</v>
      </c>
      <c r="G42" s="50"/>
      <c r="H42" s="50"/>
      <c r="I42" s="49">
        <v>1</v>
      </c>
      <c r="J42" s="49">
        <v>1</v>
      </c>
      <c r="K42" s="49">
        <v>1</v>
      </c>
      <c r="L42" s="49">
        <v>1</v>
      </c>
      <c r="M42" s="45">
        <v>1</v>
      </c>
      <c r="N42" s="49">
        <v>1</v>
      </c>
      <c r="O42" s="45">
        <v>1</v>
      </c>
      <c r="P42" s="49">
        <v>1</v>
      </c>
      <c r="Q42" s="45">
        <v>1</v>
      </c>
      <c r="R42" s="49">
        <v>1</v>
      </c>
      <c r="S42" s="49">
        <v>1</v>
      </c>
      <c r="T42" s="45"/>
      <c r="U42" s="45">
        <v>1</v>
      </c>
      <c r="V42" s="72">
        <f t="shared" si="6"/>
        <v>0</v>
      </c>
    </row>
    <row r="43" spans="1:22" s="24" customFormat="1" x14ac:dyDescent="0.2">
      <c r="A43" s="93">
        <f t="shared" ca="1" si="5"/>
        <v>51122</v>
      </c>
      <c r="B43" s="32" t="s">
        <v>26</v>
      </c>
      <c r="C43" s="137"/>
      <c r="D43" s="137"/>
      <c r="E43" s="42" t="s">
        <v>9</v>
      </c>
      <c r="F43" s="43">
        <f t="shared" ca="1" si="2"/>
        <v>15</v>
      </c>
      <c r="G43" s="48"/>
      <c r="H43" s="48"/>
      <c r="I43" s="49">
        <v>15</v>
      </c>
      <c r="J43" s="49">
        <v>15</v>
      </c>
      <c r="K43" s="49">
        <v>15</v>
      </c>
      <c r="L43" s="49">
        <v>15</v>
      </c>
      <c r="M43" s="45">
        <v>15</v>
      </c>
      <c r="N43" s="49">
        <v>15</v>
      </c>
      <c r="O43" s="45">
        <v>15</v>
      </c>
      <c r="P43" s="49">
        <v>15</v>
      </c>
      <c r="Q43" s="45">
        <v>15</v>
      </c>
      <c r="R43" s="49">
        <v>15</v>
      </c>
      <c r="S43" s="49">
        <v>15</v>
      </c>
      <c r="T43" s="45">
        <v>0</v>
      </c>
      <c r="U43" s="45">
        <v>15</v>
      </c>
      <c r="V43" s="72">
        <f t="shared" si="6"/>
        <v>0</v>
      </c>
    </row>
    <row r="44" spans="1:22" s="24" customFormat="1" ht="33.75" x14ac:dyDescent="0.2">
      <c r="A44" s="65">
        <f ca="1">IF(VALUE(broj_sheet)&lt;10,
IF(OFFSET(A44,-1,0)=".",broj_sheet*10+(COUNTIF(INDIRECT(ADDRESS(1,COLUMN())&amp;":"&amp;ADDRESS(ROW()-1,COLUMN())),"&lt;99"))+1,
IF(OR(LEN(OFFSET(A44,-1,0))=2,AND(LEN(OFFSET(A44,-1,0))=0,LEN(OFFSET(A44,-3,0))=5)),
IF(LEN(OFFSET(A44,-1,0))=2,(OFFSET(A44,-1,0))*10+1,IF(AND(LEN(OFFSET(A44,-1,0))=0,LEN(OFFSET(A44,-3,0))=5),INT(LEFT(OFFSET(A44,-3,0),3))+1,"greška x")),
IF(LEN(OFFSET(A44,-1,0))=3,(OFFSET(A44,-1,0))*100+1,
IF(LEN(OFFSET(A44,-1,0))=5,(OFFSET(A44,-1,0))+1,"greška1")))),
IF(VALUE(broj_sheet)&gt;=10,
IF(OFFSET(A44,-1,0)= ".",broj_sheet*10+(COUNTIF(INDIRECT(ADDRESS(1,COLUMN())&amp;":"&amp;ADDRESS(ROW()-1,COLUMN())),"&lt;999"))+1,
IF(OR(LEN(OFFSET(A44,-1,0))=3,AND(LEN(OFFSET(A44,-1,0))=0,LEN(OFFSET(A44,-3,0))=6)),
IF(LEN(OFFSET(A44,-1,0))=3,(OFFSET(A44,-1,0))*10+1,IF(AND(LEN(OFFSET(A44,-1,0))=0,LEN(OFFSET(A44,-3,0))=6),INT(LEFT(OFFSET(A44,-3,0),4))+1,"greška y")),
IF(LEN(OFFSET(A44,-1,0))=4,(OFFSET(A44,-1,0))*100+1,
IF(LEN(OFFSET(A44,-1,0))=6,(OFFSET(A44,-1,0))+1,"greška2")))),"greška3"))</f>
        <v>51123</v>
      </c>
      <c r="B44" s="32" t="s">
        <v>149</v>
      </c>
      <c r="C44" s="46"/>
      <c r="D44" s="46"/>
      <c r="E44" s="42" t="s">
        <v>7</v>
      </c>
      <c r="F44" s="43">
        <f t="shared" ca="1" si="2"/>
        <v>5</v>
      </c>
      <c r="G44" s="44"/>
      <c r="H44" s="44">
        <f ca="1">G44*F44</f>
        <v>0</v>
      </c>
      <c r="I44" s="49">
        <v>3</v>
      </c>
      <c r="J44" s="49">
        <v>3</v>
      </c>
      <c r="K44" s="49">
        <v>3</v>
      </c>
      <c r="L44" s="49">
        <v>3</v>
      </c>
      <c r="M44" s="49">
        <v>5</v>
      </c>
      <c r="N44" s="49">
        <v>3</v>
      </c>
      <c r="O44" s="49">
        <v>1</v>
      </c>
      <c r="P44" s="49">
        <v>3</v>
      </c>
      <c r="Q44" s="49">
        <v>1</v>
      </c>
      <c r="R44" s="49">
        <v>3</v>
      </c>
      <c r="S44" s="49">
        <v>3</v>
      </c>
      <c r="T44" s="49">
        <v>0</v>
      </c>
      <c r="U44" s="49">
        <v>0</v>
      </c>
      <c r="V44" s="72">
        <f t="shared" si="6"/>
        <v>0</v>
      </c>
    </row>
    <row r="45" spans="1:22" s="24" customFormat="1" ht="78.75" x14ac:dyDescent="0.2">
      <c r="A45" s="65">
        <f ca="1">IF(VALUE(broj_sheet)&lt;10,
IF(OFFSET(A45,-1,0)=".",broj_sheet*10+(COUNTIF(INDIRECT(ADDRESS(1,COLUMN())&amp;":"&amp;ADDRESS(ROW()-1,COLUMN())),"&lt;99"))+1,
IF(OR(LEN(OFFSET(A45,-1,0))=2,AND(LEN(OFFSET(A45,-1,0))=0,LEN(OFFSET(A45,-3,0))=5)),
IF(LEN(OFFSET(A45,-1,0))=2,(OFFSET(A45,-1,0))*10+1,IF(AND(LEN(OFFSET(A45,-1,0))=0,LEN(OFFSET(A45,-3,0))=5),INT(LEFT(OFFSET(A45,-3,0),3))+1,"greška x")),
IF(LEN(OFFSET(A45,-1,0))=3,(OFFSET(A45,-1,0))*100+1,
IF(LEN(OFFSET(A45,-1,0))=5,(OFFSET(A45,-1,0))+1,"greška1")))),
IF(VALUE(broj_sheet)&gt;=10,
IF(OFFSET(A45,-1,0)= ".",broj_sheet*10+(COUNTIF(INDIRECT(ADDRESS(1,COLUMN())&amp;":"&amp;ADDRESS(ROW()-1,COLUMN())),"&lt;999"))+1,
IF(OR(LEN(OFFSET(A45,-1,0))=3,AND(LEN(OFFSET(A45,-1,0))=0,LEN(OFFSET(A45,-3,0))=6)),
IF(LEN(OFFSET(A45,-1,0))=3,(OFFSET(A45,-1,0))*10+1,IF(AND(LEN(OFFSET(A45,-1,0))=0,LEN(OFFSET(A45,-3,0))=6),INT(LEFT(OFFSET(A45,-3,0),4))+1,"greška y")),
IF(LEN(OFFSET(A45,-1,0))=4,(OFFSET(A45,-1,0))*100+1,
IF(LEN(OFFSET(A45,-1,0))=6,(OFFSET(A45,-1,0))+1,"greška2")))),"greška3"))</f>
        <v>51124</v>
      </c>
      <c r="B45" s="32" t="s">
        <v>152</v>
      </c>
      <c r="C45" s="46"/>
      <c r="D45" s="46"/>
      <c r="E45" s="42" t="s">
        <v>7</v>
      </c>
      <c r="F45" s="43">
        <f t="shared" ca="1" si="2"/>
        <v>10</v>
      </c>
      <c r="G45" s="44"/>
      <c r="H45" s="44">
        <f ca="1">G45*F45</f>
        <v>0</v>
      </c>
      <c r="I45" s="49">
        <v>2</v>
      </c>
      <c r="J45" s="45">
        <v>0</v>
      </c>
      <c r="K45" s="45">
        <v>6</v>
      </c>
      <c r="L45" s="45">
        <v>4</v>
      </c>
      <c r="M45" s="45">
        <v>10</v>
      </c>
      <c r="N45" s="45">
        <v>4</v>
      </c>
      <c r="O45" s="45">
        <v>10</v>
      </c>
      <c r="P45" s="45">
        <v>4</v>
      </c>
      <c r="Q45" s="45">
        <v>8</v>
      </c>
      <c r="R45" s="45">
        <v>6</v>
      </c>
      <c r="S45" s="45">
        <v>4</v>
      </c>
      <c r="T45" s="45">
        <v>0</v>
      </c>
      <c r="U45" s="45">
        <v>0</v>
      </c>
      <c r="V45" s="72">
        <f t="shared" si="6"/>
        <v>0</v>
      </c>
    </row>
    <row r="46" spans="1:22" x14ac:dyDescent="0.2">
      <c r="A46" s="120"/>
      <c r="B46" s="121"/>
      <c r="C46" s="121"/>
      <c r="D46" s="121"/>
      <c r="E46" s="121"/>
      <c r="F46" s="122" t="str">
        <f>"Ukupno "&amp;LOWER(B6)&amp;" - "&amp;LOWER(B7)&amp;":"</f>
        <v>Ukupno sustav video nadzora - oprema:</v>
      </c>
      <c r="G46" s="160">
        <f ca="1">SUM(H8:H45)</f>
        <v>0</v>
      </c>
      <c r="H46" s="160"/>
      <c r="I46" s="49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72">
        <f t="shared" ca="1" si="6"/>
        <v>0</v>
      </c>
    </row>
    <row r="47" spans="1:22" s="24" customFormat="1" x14ac:dyDescent="0.2">
      <c r="A47" s="65"/>
      <c r="B47" s="29"/>
      <c r="C47" s="28"/>
      <c r="D47" s="28"/>
      <c r="E47" s="28"/>
      <c r="F47" s="28"/>
      <c r="G47" s="33"/>
      <c r="H47" s="64"/>
      <c r="I47" s="49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72"/>
    </row>
    <row r="48" spans="1:22" s="24" customFormat="1" x14ac:dyDescent="0.2">
      <c r="A48" s="34">
        <f ca="1">IF(VALUE(broj_sheet)&lt;10,
IF(OFFSET(A48,-1,0)=".",broj_sheet*10+(COUNTIF(INDIRECT(ADDRESS(1,COLUMN())&amp;":"&amp;ADDRESS(ROW()-1,COLUMN())),"&lt;99"))+1,
IF(OR(LEN(OFFSET(A48,-1,0))=2,AND(LEN(OFFSET(A48,-1,0))=0,LEN(OFFSET(A48,-3,0))=5)),
IF(LEN(OFFSET(A48,-1,0))=2,(OFFSET(A48,-1,0))*10+1,IF(AND(LEN(OFFSET(A48,-1,0))=0,LEN(OFFSET(A48,-3,0))=5),INT(LEFT(OFFSET(A48,-3,0),3))+1,"greška x")),
IF(LEN(OFFSET(A48,-1,0))=3,(OFFSET(A48,-1,0))*100+1,
IF(LEN(OFFSET(A48,-1,0))=5,(OFFSET(A48,-1,0))+1,"greška1")))),
IF(VALUE(broj_sheet)&gt;=10,
IF(OFFSET(A48,-1,0)= ".",broj_sheet*10+(COUNTIF(INDIRECT(ADDRESS(1,COLUMN())&amp;":"&amp;ADDRESS(ROW()-1,COLUMN())),"&lt;999"))+1,
IF(OR(LEN(OFFSET(A48,-1,0))=3,AND(LEN(OFFSET(A48,-1,0))=0,LEN(OFFSET(A48,-3,0))=6)),
IF(LEN(OFFSET(A48,-1,0))=3,(OFFSET(A48,-1,0))*10+1,IF(AND(LEN(OFFSET(A48,-1,0))=0,LEN(OFFSET(A48,-3,0))=6),INT(LEFT(OFFSET(A48,-3,0),4))+1,"greška y")),
IF(LEN(OFFSET(A48,-1,0))=4,(OFFSET(A48,-1,0))*100+1,
IF(LEN(OFFSET(A48,-1,0))=6,(OFFSET(A48,-1,0))+1,"greška2")))),"greška3"))</f>
        <v>512</v>
      </c>
      <c r="B48" s="29" t="s">
        <v>10</v>
      </c>
      <c r="C48" s="28"/>
      <c r="D48" s="28"/>
      <c r="E48" s="30"/>
      <c r="F48" s="30"/>
      <c r="G48" s="31"/>
      <c r="H48" s="30"/>
      <c r="I48" s="49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72"/>
    </row>
    <row r="49" spans="1:22" s="24" customFormat="1" ht="33.75" x14ac:dyDescent="0.2">
      <c r="A49" s="65">
        <f ca="1">IF(VALUE(broj_sheet)&lt;10,
IF(OFFSET(A49,-1,0)=".",broj_sheet*10+(COUNTIF(INDIRECT(ADDRESS(1,COLUMN())&amp;":"&amp;ADDRESS(ROW()-1,COLUMN())),"&lt;99"))+1,
IF(OR(LEN(OFFSET(A49,-1,0))=2,AND(LEN(OFFSET(A49,-1,0))=0,LEN(OFFSET(A49,-3,0))=5)),
IF(LEN(OFFSET(A49,-1,0))=2,(OFFSET(A49,-1,0))*10+1,IF(AND(LEN(OFFSET(A49,-1,0))=0,LEN(OFFSET(A49,-3,0))=5),INT(LEFT(OFFSET(A49,-3,0),3))+1,"greška x")),
IF(LEN(OFFSET(A49,-1,0))=3,(OFFSET(A49,-1,0))*100+1,
IF(LEN(OFFSET(A49,-1,0))=5,(OFFSET(A49,-1,0))+1,"greška1")))),
IF(VALUE(broj_sheet)&gt;=10,
IF(OFFSET(A49,-1,0)= ".",broj_sheet*10+(COUNTIF(INDIRECT(ADDRESS(1,COLUMN())&amp;":"&amp;ADDRESS(ROW()-1,COLUMN())),"&lt;999"))+1,
IF(OR(LEN(OFFSET(A49,-1,0))=3,AND(LEN(OFFSET(A49,-1,0))=0,LEN(OFFSET(A49,-3,0))=6)),
IF(LEN(OFFSET(A49,-1,0))=3,(OFFSET(A49,-1,0))*10+1,IF(AND(LEN(OFFSET(A49,-1,0))=0,LEN(OFFSET(A49,-3,0))=6),INT(LEFT(OFFSET(A49,-3,0),4))+1,"greška y")),
IF(LEN(OFFSET(A49,-1,0))=4,(OFFSET(A49,-1,0))*100+1,
IF(LEN(OFFSET(A49,-1,0))=6,(OFFSET(A49,-1,0))+1,"greška2")))),"greška3"))</f>
        <v>51201</v>
      </c>
      <c r="B49" s="32" t="s">
        <v>99</v>
      </c>
      <c r="C49" s="46"/>
      <c r="D49" s="46"/>
      <c r="E49" s="42" t="s">
        <v>9</v>
      </c>
      <c r="F49" s="43">
        <f t="shared" ref="F49:F67" ca="1" si="7">INDIRECT(ADDRESS(ROW(),COLUMN()+2+broj_sheet))</f>
        <v>400</v>
      </c>
      <c r="G49" s="44"/>
      <c r="H49" s="44">
        <f ca="1">G49*F49</f>
        <v>0</v>
      </c>
      <c r="I49" s="49">
        <v>250</v>
      </c>
      <c r="J49" s="45">
        <v>300</v>
      </c>
      <c r="K49" s="45">
        <v>125</v>
      </c>
      <c r="L49" s="45">
        <v>300</v>
      </c>
      <c r="M49" s="45">
        <v>400</v>
      </c>
      <c r="N49" s="45">
        <v>50</v>
      </c>
      <c r="O49" s="45">
        <v>400</v>
      </c>
      <c r="P49" s="45">
        <v>300</v>
      </c>
      <c r="Q49" s="45">
        <v>400</v>
      </c>
      <c r="R49" s="45">
        <v>350</v>
      </c>
      <c r="S49" s="45">
        <v>150</v>
      </c>
      <c r="T49" s="49">
        <v>0</v>
      </c>
      <c r="U49" s="45">
        <v>0</v>
      </c>
      <c r="V49" s="72">
        <f t="shared" ref="V49:V68" si="8">SUM(I49:U49)*G49</f>
        <v>0</v>
      </c>
    </row>
    <row r="50" spans="1:22" s="24" customFormat="1" ht="33.75" x14ac:dyDescent="0.2">
      <c r="A50" s="65">
        <f t="shared" ref="A50:A67" ca="1" si="9">IF(VALUE(broj_sheet)&lt;10,
IF(OFFSET(A50,-1,0)=".",broj_sheet*10+(COUNTIF(INDIRECT(ADDRESS(1,COLUMN())&amp;":"&amp;ADDRESS(ROW()-1,COLUMN())),"&lt;99"))+1,
IF(OR(LEN(OFFSET(A50,-1,0))=2,AND(LEN(OFFSET(A50,-1,0))=0,LEN(OFFSET(A50,-3,0))=5)),
IF(LEN(OFFSET(A50,-1,0))=2,(OFFSET(A50,-1,0))*10+1,IF(AND(LEN(OFFSET(A50,-1,0))=0,LEN(OFFSET(A50,-3,0))=5),INT(LEFT(OFFSET(A50,-3,0),3))+1,"greška x")),
IF(LEN(OFFSET(A50,-1,0))=3,(OFFSET(A50,-1,0))*100+1,
IF(LEN(OFFSET(A50,-1,0))=5,(OFFSET(A50,-1,0))+1,"greška1")))),
IF(VALUE(broj_sheet)&gt;=10,
IF(OFFSET(A50,-1,0)= ".",broj_sheet*10+(COUNTIF(INDIRECT(ADDRESS(1,COLUMN())&amp;":"&amp;ADDRESS(ROW()-1,COLUMN())),"&lt;999"))+1,
IF(OR(LEN(OFFSET(A50,-1,0))=3,AND(LEN(OFFSET(A50,-1,0))=0,LEN(OFFSET(A50,-3,0))=6)),
IF(LEN(OFFSET(A50,-1,0))=3,(OFFSET(A50,-1,0))*10+1,IF(AND(LEN(OFFSET(A50,-1,0))=0,LEN(OFFSET(A50,-3,0))=6),INT(LEFT(OFFSET(A50,-3,0),4))+1,"greška y")),
IF(LEN(OFFSET(A50,-1,0))=4,(OFFSET(A50,-1,0))*100+1,
IF(LEN(OFFSET(A50,-1,0))=6,(OFFSET(A50,-1,0))+1,"greška2")))),"greška3"))</f>
        <v>51202</v>
      </c>
      <c r="B50" s="32" t="s">
        <v>100</v>
      </c>
      <c r="C50" s="46"/>
      <c r="D50" s="46"/>
      <c r="E50" s="42" t="s">
        <v>9</v>
      </c>
      <c r="F50" s="43">
        <f t="shared" ca="1" si="7"/>
        <v>1200</v>
      </c>
      <c r="G50" s="44"/>
      <c r="H50" s="44">
        <f t="shared" ref="H50:H67" ca="1" si="10">G50*F50</f>
        <v>0</v>
      </c>
      <c r="I50" s="49">
        <v>75</v>
      </c>
      <c r="J50" s="45">
        <v>0</v>
      </c>
      <c r="K50" s="45">
        <v>0</v>
      </c>
      <c r="L50" s="45">
        <v>0</v>
      </c>
      <c r="M50" s="45">
        <v>1200</v>
      </c>
      <c r="N50" s="45">
        <v>100</v>
      </c>
      <c r="O50" s="45">
        <v>0</v>
      </c>
      <c r="P50" s="45">
        <v>75</v>
      </c>
      <c r="Q50" s="45">
        <v>0</v>
      </c>
      <c r="R50" s="45">
        <v>150</v>
      </c>
      <c r="S50" s="45">
        <v>100</v>
      </c>
      <c r="T50" s="49">
        <v>0</v>
      </c>
      <c r="U50" s="45">
        <v>0</v>
      </c>
      <c r="V50" s="72">
        <f t="shared" si="8"/>
        <v>0</v>
      </c>
    </row>
    <row r="51" spans="1:22" s="24" customFormat="1" ht="33.75" x14ac:dyDescent="0.2">
      <c r="A51" s="65">
        <f t="shared" ca="1" si="9"/>
        <v>51203</v>
      </c>
      <c r="B51" s="32" t="s">
        <v>101</v>
      </c>
      <c r="C51" s="46"/>
      <c r="D51" s="46"/>
      <c r="E51" s="42" t="s">
        <v>9</v>
      </c>
      <c r="F51" s="43">
        <f t="shared" ca="1" si="7"/>
        <v>50</v>
      </c>
      <c r="G51" s="44"/>
      <c r="H51" s="44">
        <f t="shared" ca="1" si="10"/>
        <v>0</v>
      </c>
      <c r="I51" s="49">
        <v>20</v>
      </c>
      <c r="J51" s="45">
        <v>15</v>
      </c>
      <c r="K51" s="45">
        <v>0</v>
      </c>
      <c r="L51" s="45">
        <v>10</v>
      </c>
      <c r="M51" s="45">
        <v>50</v>
      </c>
      <c r="N51" s="45">
        <v>20</v>
      </c>
      <c r="O51" s="45">
        <v>50</v>
      </c>
      <c r="P51" s="45">
        <v>20</v>
      </c>
      <c r="Q51" s="45">
        <v>40</v>
      </c>
      <c r="R51" s="45">
        <v>30</v>
      </c>
      <c r="S51" s="45">
        <v>20</v>
      </c>
      <c r="T51" s="49">
        <v>0</v>
      </c>
      <c r="U51" s="45">
        <v>0</v>
      </c>
      <c r="V51" s="72">
        <f t="shared" si="8"/>
        <v>0</v>
      </c>
    </row>
    <row r="52" spans="1:22" s="24" customFormat="1" ht="33.75" x14ac:dyDescent="0.2">
      <c r="A52" s="65">
        <f t="shared" ca="1" si="9"/>
        <v>51204</v>
      </c>
      <c r="B52" s="32" t="s">
        <v>102</v>
      </c>
      <c r="C52" s="46"/>
      <c r="D52" s="46"/>
      <c r="E52" s="42" t="s">
        <v>9</v>
      </c>
      <c r="F52" s="43">
        <f t="shared" ca="1" si="7"/>
        <v>720</v>
      </c>
      <c r="G52" s="44"/>
      <c r="H52" s="44">
        <f t="shared" ca="1" si="10"/>
        <v>0</v>
      </c>
      <c r="I52" s="49">
        <v>200</v>
      </c>
      <c r="J52" s="45">
        <v>250</v>
      </c>
      <c r="K52" s="45">
        <v>400</v>
      </c>
      <c r="L52" s="45">
        <v>350</v>
      </c>
      <c r="M52" s="45">
        <v>720</v>
      </c>
      <c r="N52" s="45">
        <v>400</v>
      </c>
      <c r="O52" s="45">
        <v>250</v>
      </c>
      <c r="P52" s="45">
        <v>300</v>
      </c>
      <c r="Q52" s="45">
        <v>130</v>
      </c>
      <c r="R52" s="45">
        <v>225</v>
      </c>
      <c r="S52" s="45">
        <v>350</v>
      </c>
      <c r="T52" s="49">
        <v>0</v>
      </c>
      <c r="U52" s="45">
        <v>850</v>
      </c>
      <c r="V52" s="72">
        <f t="shared" si="8"/>
        <v>0</v>
      </c>
    </row>
    <row r="53" spans="1:22" s="24" customFormat="1" ht="33.75" x14ac:dyDescent="0.2">
      <c r="A53" s="65">
        <f t="shared" ca="1" si="9"/>
        <v>51205</v>
      </c>
      <c r="B53" s="32" t="s">
        <v>103</v>
      </c>
      <c r="C53" s="46"/>
      <c r="D53" s="46"/>
      <c r="E53" s="42" t="s">
        <v>9</v>
      </c>
      <c r="F53" s="43">
        <f t="shared" ca="1" si="7"/>
        <v>20</v>
      </c>
      <c r="G53" s="44"/>
      <c r="H53" s="44">
        <f t="shared" ca="1" si="10"/>
        <v>0</v>
      </c>
      <c r="I53" s="49">
        <v>20</v>
      </c>
      <c r="J53" s="45">
        <v>20</v>
      </c>
      <c r="K53" s="49">
        <v>20</v>
      </c>
      <c r="L53" s="49">
        <v>20</v>
      </c>
      <c r="M53" s="49">
        <v>20</v>
      </c>
      <c r="N53" s="45">
        <v>20</v>
      </c>
      <c r="O53" s="49">
        <v>20</v>
      </c>
      <c r="P53" s="49">
        <v>20</v>
      </c>
      <c r="Q53" s="49">
        <v>20</v>
      </c>
      <c r="R53" s="49">
        <v>20</v>
      </c>
      <c r="S53" s="49">
        <v>20</v>
      </c>
      <c r="T53" s="49">
        <v>0</v>
      </c>
      <c r="U53" s="45">
        <v>50</v>
      </c>
      <c r="V53" s="72">
        <f t="shared" si="8"/>
        <v>0</v>
      </c>
    </row>
    <row r="54" spans="1:22" s="24" customFormat="1" ht="33.75" x14ac:dyDescent="0.2">
      <c r="A54" s="65">
        <f t="shared" ca="1" si="9"/>
        <v>51206</v>
      </c>
      <c r="B54" s="32" t="s">
        <v>104</v>
      </c>
      <c r="C54" s="46"/>
      <c r="D54" s="46"/>
      <c r="E54" s="42" t="s">
        <v>9</v>
      </c>
      <c r="F54" s="43">
        <f t="shared" ca="1" si="7"/>
        <v>20</v>
      </c>
      <c r="G54" s="44"/>
      <c r="H54" s="44">
        <f t="shared" ca="1" si="10"/>
        <v>0</v>
      </c>
      <c r="I54" s="49">
        <v>20</v>
      </c>
      <c r="J54" s="45">
        <v>20</v>
      </c>
      <c r="K54" s="45">
        <v>20</v>
      </c>
      <c r="L54" s="45">
        <v>20</v>
      </c>
      <c r="M54" s="45">
        <v>20</v>
      </c>
      <c r="N54" s="45">
        <v>20</v>
      </c>
      <c r="O54" s="45">
        <v>20</v>
      </c>
      <c r="P54" s="45">
        <v>20</v>
      </c>
      <c r="Q54" s="45">
        <v>20</v>
      </c>
      <c r="R54" s="45">
        <v>20</v>
      </c>
      <c r="S54" s="45">
        <v>20</v>
      </c>
      <c r="T54" s="49">
        <v>0</v>
      </c>
      <c r="U54" s="45">
        <v>0</v>
      </c>
      <c r="V54" s="72">
        <f t="shared" si="8"/>
        <v>0</v>
      </c>
    </row>
    <row r="55" spans="1:22" s="24" customFormat="1" ht="33.75" x14ac:dyDescent="0.2">
      <c r="A55" s="65">
        <f t="shared" ca="1" si="9"/>
        <v>51207</v>
      </c>
      <c r="B55" s="32" t="s">
        <v>128</v>
      </c>
      <c r="C55" s="46"/>
      <c r="D55" s="46"/>
      <c r="E55" s="42" t="s">
        <v>9</v>
      </c>
      <c r="F55" s="43">
        <f t="shared" ca="1" si="7"/>
        <v>20</v>
      </c>
      <c r="G55" s="44"/>
      <c r="H55" s="44">
        <f t="shared" ca="1" si="10"/>
        <v>0</v>
      </c>
      <c r="I55" s="49">
        <v>20</v>
      </c>
      <c r="J55" s="45">
        <v>20</v>
      </c>
      <c r="K55" s="45">
        <v>20</v>
      </c>
      <c r="L55" s="45">
        <v>20</v>
      </c>
      <c r="M55" s="45">
        <v>20</v>
      </c>
      <c r="N55" s="45">
        <v>20</v>
      </c>
      <c r="O55" s="45">
        <v>20</v>
      </c>
      <c r="P55" s="45">
        <v>20</v>
      </c>
      <c r="Q55" s="45">
        <v>20</v>
      </c>
      <c r="R55" s="45">
        <v>20</v>
      </c>
      <c r="S55" s="45">
        <v>20</v>
      </c>
      <c r="T55" s="49">
        <v>0</v>
      </c>
      <c r="U55" s="45">
        <v>20</v>
      </c>
      <c r="V55" s="72">
        <f t="shared" si="8"/>
        <v>0</v>
      </c>
    </row>
    <row r="56" spans="1:22" s="24" customFormat="1" ht="33.75" x14ac:dyDescent="0.2">
      <c r="A56" s="65">
        <f t="shared" ca="1" si="9"/>
        <v>51208</v>
      </c>
      <c r="B56" s="32" t="s">
        <v>153</v>
      </c>
      <c r="C56" s="46"/>
      <c r="D56" s="46"/>
      <c r="E56" s="42" t="s">
        <v>9</v>
      </c>
      <c r="F56" s="43">
        <f t="shared" ca="1" si="7"/>
        <v>550</v>
      </c>
      <c r="G56" s="44"/>
      <c r="H56" s="44">
        <f t="shared" ca="1" si="10"/>
        <v>0</v>
      </c>
      <c r="I56" s="49">
        <v>400</v>
      </c>
      <c r="J56" s="45">
        <v>350</v>
      </c>
      <c r="K56" s="45">
        <v>450</v>
      </c>
      <c r="L56" s="45">
        <v>400</v>
      </c>
      <c r="M56" s="45">
        <v>550</v>
      </c>
      <c r="N56" s="45">
        <v>400</v>
      </c>
      <c r="O56" s="45">
        <v>250</v>
      </c>
      <c r="P56" s="45">
        <v>300</v>
      </c>
      <c r="Q56" s="45">
        <v>200</v>
      </c>
      <c r="R56" s="45">
        <v>300</v>
      </c>
      <c r="S56" s="45">
        <v>400</v>
      </c>
      <c r="T56" s="49">
        <v>0</v>
      </c>
      <c r="U56" s="45">
        <v>1700</v>
      </c>
      <c r="V56" s="72">
        <f t="shared" si="8"/>
        <v>0</v>
      </c>
    </row>
    <row r="57" spans="1:22" s="24" customFormat="1" ht="33.75" x14ac:dyDescent="0.2">
      <c r="A57" s="65">
        <f t="shared" ca="1" si="9"/>
        <v>51209</v>
      </c>
      <c r="B57" s="32" t="s">
        <v>154</v>
      </c>
      <c r="C57" s="46"/>
      <c r="D57" s="46"/>
      <c r="E57" s="42" t="s">
        <v>9</v>
      </c>
      <c r="F57" s="43">
        <f t="shared" ca="1" si="7"/>
        <v>1250</v>
      </c>
      <c r="G57" s="44"/>
      <c r="H57" s="44">
        <f t="shared" ca="1" si="10"/>
        <v>0</v>
      </c>
      <c r="I57" s="49">
        <v>100</v>
      </c>
      <c r="J57" s="45">
        <v>0</v>
      </c>
      <c r="K57" s="45">
        <v>0</v>
      </c>
      <c r="L57" s="45">
        <v>220</v>
      </c>
      <c r="M57" s="45">
        <v>1250</v>
      </c>
      <c r="N57" s="45">
        <v>300</v>
      </c>
      <c r="O57" s="45">
        <v>450</v>
      </c>
      <c r="P57" s="45">
        <v>0</v>
      </c>
      <c r="Q57" s="45">
        <v>400</v>
      </c>
      <c r="R57" s="45">
        <v>300</v>
      </c>
      <c r="S57" s="45">
        <v>200</v>
      </c>
      <c r="T57" s="49">
        <v>0</v>
      </c>
      <c r="U57" s="45">
        <v>0</v>
      </c>
      <c r="V57" s="72">
        <f t="shared" si="8"/>
        <v>0</v>
      </c>
    </row>
    <row r="58" spans="1:22" s="24" customFormat="1" ht="45" x14ac:dyDescent="0.2">
      <c r="A58" s="65">
        <f t="shared" ca="1" si="9"/>
        <v>51210</v>
      </c>
      <c r="B58" s="32" t="s">
        <v>139</v>
      </c>
      <c r="C58" s="46" t="s">
        <v>23</v>
      </c>
      <c r="D58" s="46" t="s">
        <v>23</v>
      </c>
      <c r="E58" s="42" t="s">
        <v>9</v>
      </c>
      <c r="F58" s="43">
        <f t="shared" ca="1" si="7"/>
        <v>800</v>
      </c>
      <c r="G58" s="44"/>
      <c r="H58" s="44">
        <f t="shared" ca="1" si="10"/>
        <v>0</v>
      </c>
      <c r="I58" s="49">
        <v>200</v>
      </c>
      <c r="J58" s="45">
        <v>300</v>
      </c>
      <c r="K58" s="45">
        <v>0</v>
      </c>
      <c r="L58" s="45">
        <v>0</v>
      </c>
      <c r="M58" s="45">
        <v>800</v>
      </c>
      <c r="N58" s="45">
        <v>0</v>
      </c>
      <c r="O58" s="45">
        <v>0</v>
      </c>
      <c r="P58" s="45">
        <v>250</v>
      </c>
      <c r="Q58" s="45">
        <v>0</v>
      </c>
      <c r="R58" s="45">
        <v>0</v>
      </c>
      <c r="S58" s="45">
        <v>0</v>
      </c>
      <c r="T58" s="49">
        <v>0</v>
      </c>
      <c r="U58" s="45">
        <v>0</v>
      </c>
      <c r="V58" s="72">
        <f t="shared" si="8"/>
        <v>0</v>
      </c>
    </row>
    <row r="59" spans="1:22" s="92" customFormat="1" ht="33.75" x14ac:dyDescent="0.2">
      <c r="A59" s="73">
        <f t="shared" ca="1" si="9"/>
        <v>51211</v>
      </c>
      <c r="B59" s="32" t="s">
        <v>74</v>
      </c>
      <c r="C59" s="46" t="s">
        <v>23</v>
      </c>
      <c r="D59" s="46" t="s">
        <v>23</v>
      </c>
      <c r="E59" s="42" t="s">
        <v>9</v>
      </c>
      <c r="F59" s="43">
        <f t="shared" ca="1" si="7"/>
        <v>30</v>
      </c>
      <c r="G59" s="44"/>
      <c r="H59" s="44">
        <f t="shared" ca="1" si="10"/>
        <v>0</v>
      </c>
      <c r="I59" s="91">
        <v>10</v>
      </c>
      <c r="J59" s="91">
        <v>10</v>
      </c>
      <c r="K59" s="91">
        <v>10</v>
      </c>
      <c r="L59" s="91">
        <v>10</v>
      </c>
      <c r="M59" s="91">
        <v>30</v>
      </c>
      <c r="N59" s="91">
        <v>10</v>
      </c>
      <c r="O59" s="91">
        <v>10</v>
      </c>
      <c r="P59" s="91">
        <v>10</v>
      </c>
      <c r="Q59" s="91">
        <v>10</v>
      </c>
      <c r="R59" s="91">
        <v>10</v>
      </c>
      <c r="S59" s="91">
        <v>10</v>
      </c>
      <c r="T59" s="49">
        <v>0</v>
      </c>
      <c r="U59" s="91">
        <v>10</v>
      </c>
      <c r="V59" s="72">
        <f t="shared" si="8"/>
        <v>0</v>
      </c>
    </row>
    <row r="60" spans="1:22" s="92" customFormat="1" ht="33.75" x14ac:dyDescent="0.2">
      <c r="A60" s="73">
        <f t="shared" ca="1" si="9"/>
        <v>51212</v>
      </c>
      <c r="B60" s="32" t="s">
        <v>75</v>
      </c>
      <c r="C60" s="46" t="s">
        <v>23</v>
      </c>
      <c r="D60" s="46" t="s">
        <v>23</v>
      </c>
      <c r="E60" s="42" t="s">
        <v>9</v>
      </c>
      <c r="F60" s="43">
        <f t="shared" ca="1" si="7"/>
        <v>40</v>
      </c>
      <c r="G60" s="44"/>
      <c r="H60" s="44">
        <f t="shared" ca="1" si="10"/>
        <v>0</v>
      </c>
      <c r="I60" s="91">
        <v>20</v>
      </c>
      <c r="J60" s="91">
        <v>20</v>
      </c>
      <c r="K60" s="91">
        <v>20</v>
      </c>
      <c r="L60" s="91">
        <v>20</v>
      </c>
      <c r="M60" s="91">
        <v>40</v>
      </c>
      <c r="N60" s="91">
        <v>20</v>
      </c>
      <c r="O60" s="91">
        <v>20</v>
      </c>
      <c r="P60" s="91">
        <v>20</v>
      </c>
      <c r="Q60" s="91">
        <v>20</v>
      </c>
      <c r="R60" s="91">
        <v>20</v>
      </c>
      <c r="S60" s="91">
        <v>20</v>
      </c>
      <c r="T60" s="49">
        <v>0</v>
      </c>
      <c r="U60" s="91">
        <v>20</v>
      </c>
      <c r="V60" s="72">
        <f t="shared" si="8"/>
        <v>0</v>
      </c>
    </row>
    <row r="61" spans="1:22" s="92" customFormat="1" ht="45" x14ac:dyDescent="0.2">
      <c r="A61" s="73">
        <f t="shared" ca="1" si="9"/>
        <v>51213</v>
      </c>
      <c r="B61" s="32" t="s">
        <v>132</v>
      </c>
      <c r="C61" s="46" t="s">
        <v>23</v>
      </c>
      <c r="D61" s="46" t="s">
        <v>23</v>
      </c>
      <c r="E61" s="42" t="s">
        <v>9</v>
      </c>
      <c r="F61" s="43">
        <f t="shared" ca="1" si="7"/>
        <v>20</v>
      </c>
      <c r="G61" s="44"/>
      <c r="H61" s="44">
        <f t="shared" ca="1" si="10"/>
        <v>0</v>
      </c>
      <c r="I61" s="91">
        <v>5</v>
      </c>
      <c r="J61" s="91">
        <v>5</v>
      </c>
      <c r="K61" s="91">
        <v>5</v>
      </c>
      <c r="L61" s="91">
        <v>5</v>
      </c>
      <c r="M61" s="91">
        <v>20</v>
      </c>
      <c r="N61" s="91">
        <v>5</v>
      </c>
      <c r="O61" s="91">
        <v>5</v>
      </c>
      <c r="P61" s="91">
        <v>5</v>
      </c>
      <c r="Q61" s="91">
        <v>5</v>
      </c>
      <c r="R61" s="91">
        <v>5</v>
      </c>
      <c r="S61" s="91">
        <v>5</v>
      </c>
      <c r="T61" s="49">
        <v>0</v>
      </c>
      <c r="U61" s="68">
        <v>40</v>
      </c>
      <c r="V61" s="72">
        <f t="shared" si="8"/>
        <v>0</v>
      </c>
    </row>
    <row r="62" spans="1:22" s="92" customFormat="1" ht="45" x14ac:dyDescent="0.2">
      <c r="A62" s="73">
        <f t="shared" ca="1" si="9"/>
        <v>51214</v>
      </c>
      <c r="B62" s="32" t="s">
        <v>71</v>
      </c>
      <c r="C62" s="46" t="s">
        <v>23</v>
      </c>
      <c r="D62" s="46" t="s">
        <v>23</v>
      </c>
      <c r="E62" s="42" t="s">
        <v>9</v>
      </c>
      <c r="F62" s="43">
        <f t="shared" ca="1" si="7"/>
        <v>50</v>
      </c>
      <c r="G62" s="44"/>
      <c r="H62" s="44">
        <f t="shared" ca="1" si="10"/>
        <v>0</v>
      </c>
      <c r="I62" s="91">
        <v>25</v>
      </c>
      <c r="J62" s="91">
        <v>25</v>
      </c>
      <c r="K62" s="91">
        <v>25</v>
      </c>
      <c r="L62" s="91">
        <v>25</v>
      </c>
      <c r="M62" s="91">
        <v>50</v>
      </c>
      <c r="N62" s="91">
        <v>25</v>
      </c>
      <c r="O62" s="91">
        <v>25</v>
      </c>
      <c r="P62" s="91">
        <v>25</v>
      </c>
      <c r="Q62" s="91">
        <v>25</v>
      </c>
      <c r="R62" s="91">
        <v>25</v>
      </c>
      <c r="S62" s="91">
        <v>25</v>
      </c>
      <c r="T62" s="49">
        <v>0</v>
      </c>
      <c r="U62" s="68">
        <v>40</v>
      </c>
      <c r="V62" s="72">
        <f t="shared" si="8"/>
        <v>0</v>
      </c>
    </row>
    <row r="63" spans="1:22" s="92" customFormat="1" ht="45" x14ac:dyDescent="0.2">
      <c r="A63" s="73">
        <f t="shared" ca="1" si="9"/>
        <v>51215</v>
      </c>
      <c r="B63" s="32" t="s">
        <v>76</v>
      </c>
      <c r="C63" s="46" t="s">
        <v>23</v>
      </c>
      <c r="D63" s="46" t="s">
        <v>23</v>
      </c>
      <c r="E63" s="42" t="s">
        <v>9</v>
      </c>
      <c r="F63" s="43">
        <f t="shared" ca="1" si="7"/>
        <v>60</v>
      </c>
      <c r="G63" s="44"/>
      <c r="H63" s="44">
        <f t="shared" ca="1" si="10"/>
        <v>0</v>
      </c>
      <c r="I63" s="91">
        <v>40</v>
      </c>
      <c r="J63" s="91">
        <v>40</v>
      </c>
      <c r="K63" s="91">
        <v>40</v>
      </c>
      <c r="L63" s="91">
        <v>40</v>
      </c>
      <c r="M63" s="91">
        <v>60</v>
      </c>
      <c r="N63" s="91">
        <v>40</v>
      </c>
      <c r="O63" s="91">
        <v>40</v>
      </c>
      <c r="P63" s="91">
        <v>40</v>
      </c>
      <c r="Q63" s="91">
        <v>40</v>
      </c>
      <c r="R63" s="91">
        <v>40</v>
      </c>
      <c r="S63" s="91">
        <v>40</v>
      </c>
      <c r="T63" s="49">
        <v>0</v>
      </c>
      <c r="U63" s="91">
        <v>40</v>
      </c>
      <c r="V63" s="72">
        <f t="shared" si="8"/>
        <v>0</v>
      </c>
    </row>
    <row r="64" spans="1:22" s="92" customFormat="1" ht="22.5" x14ac:dyDescent="0.2">
      <c r="A64" s="73">
        <f t="shared" ca="1" si="9"/>
        <v>51216</v>
      </c>
      <c r="B64" s="32" t="s">
        <v>134</v>
      </c>
      <c r="C64" s="46" t="s">
        <v>23</v>
      </c>
      <c r="D64" s="46" t="s">
        <v>23</v>
      </c>
      <c r="E64" s="42" t="s">
        <v>9</v>
      </c>
      <c r="F64" s="43">
        <f t="shared" ca="1" si="7"/>
        <v>15</v>
      </c>
      <c r="G64" s="44"/>
      <c r="H64" s="44">
        <f t="shared" ca="1" si="10"/>
        <v>0</v>
      </c>
      <c r="I64" s="91">
        <v>10</v>
      </c>
      <c r="J64" s="91">
        <v>10</v>
      </c>
      <c r="K64" s="91">
        <v>10</v>
      </c>
      <c r="L64" s="91">
        <v>10</v>
      </c>
      <c r="M64" s="91">
        <v>15</v>
      </c>
      <c r="N64" s="91">
        <v>10</v>
      </c>
      <c r="O64" s="91">
        <v>15</v>
      </c>
      <c r="P64" s="91">
        <v>10</v>
      </c>
      <c r="Q64" s="91">
        <v>15</v>
      </c>
      <c r="R64" s="91">
        <v>15</v>
      </c>
      <c r="S64" s="91">
        <v>10</v>
      </c>
      <c r="T64" s="49">
        <v>0</v>
      </c>
      <c r="U64" s="91">
        <v>50</v>
      </c>
      <c r="V64" s="72">
        <f t="shared" si="8"/>
        <v>0</v>
      </c>
    </row>
    <row r="65" spans="1:22" s="92" customFormat="1" ht="45" x14ac:dyDescent="0.2">
      <c r="A65" s="73">
        <f t="shared" ca="1" si="9"/>
        <v>51217</v>
      </c>
      <c r="B65" s="32" t="s">
        <v>77</v>
      </c>
      <c r="C65" s="46" t="s">
        <v>23</v>
      </c>
      <c r="D65" s="46" t="s">
        <v>23</v>
      </c>
      <c r="E65" s="42" t="s">
        <v>8</v>
      </c>
      <c r="F65" s="43">
        <f t="shared" ca="1" si="7"/>
        <v>1</v>
      </c>
      <c r="G65" s="44"/>
      <c r="H65" s="44">
        <f t="shared" ca="1" si="10"/>
        <v>0</v>
      </c>
      <c r="I65" s="91">
        <v>1</v>
      </c>
      <c r="J65" s="91">
        <v>1</v>
      </c>
      <c r="K65" s="91">
        <v>1</v>
      </c>
      <c r="L65" s="91">
        <v>1</v>
      </c>
      <c r="M65" s="91">
        <v>1</v>
      </c>
      <c r="N65" s="91">
        <v>1</v>
      </c>
      <c r="O65" s="91">
        <v>1</v>
      </c>
      <c r="P65" s="91">
        <v>1</v>
      </c>
      <c r="Q65" s="91">
        <v>1</v>
      </c>
      <c r="R65" s="91">
        <v>1</v>
      </c>
      <c r="S65" s="91">
        <v>1</v>
      </c>
      <c r="T65" s="49">
        <v>0</v>
      </c>
      <c r="U65" s="91">
        <v>1</v>
      </c>
      <c r="V65" s="72">
        <f t="shared" si="8"/>
        <v>0</v>
      </c>
    </row>
    <row r="66" spans="1:22" s="92" customFormat="1" ht="22.5" x14ac:dyDescent="0.2">
      <c r="A66" s="73">
        <f t="shared" ca="1" si="9"/>
        <v>51218</v>
      </c>
      <c r="B66" s="32" t="s">
        <v>78</v>
      </c>
      <c r="C66" s="46" t="s">
        <v>23</v>
      </c>
      <c r="D66" s="46" t="s">
        <v>23</v>
      </c>
      <c r="E66" s="42" t="s">
        <v>8</v>
      </c>
      <c r="F66" s="43">
        <f t="shared" ca="1" si="7"/>
        <v>1</v>
      </c>
      <c r="G66" s="44"/>
      <c r="H66" s="44">
        <f t="shared" ca="1" si="10"/>
        <v>0</v>
      </c>
      <c r="I66" s="91">
        <v>1</v>
      </c>
      <c r="J66" s="91">
        <v>1</v>
      </c>
      <c r="K66" s="91">
        <v>1</v>
      </c>
      <c r="L66" s="91">
        <v>1</v>
      </c>
      <c r="M66" s="91">
        <v>1</v>
      </c>
      <c r="N66" s="91">
        <v>1</v>
      </c>
      <c r="O66" s="91">
        <v>1</v>
      </c>
      <c r="P66" s="91">
        <v>1</v>
      </c>
      <c r="Q66" s="91">
        <v>1</v>
      </c>
      <c r="R66" s="91">
        <v>1</v>
      </c>
      <c r="S66" s="91">
        <v>1</v>
      </c>
      <c r="T66" s="49">
        <v>0</v>
      </c>
      <c r="U66" s="91">
        <v>1</v>
      </c>
      <c r="V66" s="72">
        <f t="shared" si="8"/>
        <v>0</v>
      </c>
    </row>
    <row r="67" spans="1:22" s="24" customFormat="1" ht="56.25" x14ac:dyDescent="0.2">
      <c r="A67" s="65">
        <f t="shared" ca="1" si="9"/>
        <v>51219</v>
      </c>
      <c r="B67" s="32" t="s">
        <v>60</v>
      </c>
      <c r="C67" s="46" t="s">
        <v>23</v>
      </c>
      <c r="D67" s="46" t="s">
        <v>23</v>
      </c>
      <c r="E67" s="42" t="s">
        <v>8</v>
      </c>
      <c r="F67" s="43">
        <f t="shared" ca="1" si="7"/>
        <v>5</v>
      </c>
      <c r="G67" s="44"/>
      <c r="H67" s="44">
        <f t="shared" ca="1" si="10"/>
        <v>0</v>
      </c>
      <c r="I67" s="49">
        <v>2</v>
      </c>
      <c r="J67" s="45">
        <v>2</v>
      </c>
      <c r="K67" s="45">
        <v>2</v>
      </c>
      <c r="L67" s="45">
        <v>2</v>
      </c>
      <c r="M67" s="45">
        <v>5</v>
      </c>
      <c r="N67" s="45">
        <v>2</v>
      </c>
      <c r="O67" s="45">
        <v>2</v>
      </c>
      <c r="P67" s="45">
        <v>2</v>
      </c>
      <c r="Q67" s="45">
        <v>2</v>
      </c>
      <c r="R67" s="45">
        <v>2</v>
      </c>
      <c r="S67" s="45">
        <v>2</v>
      </c>
      <c r="T67" s="49">
        <v>0</v>
      </c>
      <c r="U67" s="45">
        <v>2</v>
      </c>
      <c r="V67" s="72">
        <f t="shared" si="8"/>
        <v>0</v>
      </c>
    </row>
    <row r="68" spans="1:22" x14ac:dyDescent="0.2">
      <c r="A68" s="120"/>
      <c r="B68" s="121"/>
      <c r="C68" s="121"/>
      <c r="D68" s="121"/>
      <c r="E68" s="121"/>
      <c r="F68" s="122" t="str">
        <f>"Ukupno "&amp;LOWER(B6)&amp;" - "&amp;LOWER(B48)&amp;":"</f>
        <v>Ukupno sustav video nadzora - instalacije:</v>
      </c>
      <c r="G68" s="160">
        <f ca="1">SUM(H49:H67)</f>
        <v>0</v>
      </c>
      <c r="H68" s="160"/>
      <c r="I68" s="49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72">
        <f t="shared" ca="1" si="8"/>
        <v>0</v>
      </c>
    </row>
    <row r="69" spans="1:22" s="24" customFormat="1" x14ac:dyDescent="0.2">
      <c r="A69" s="65"/>
      <c r="B69" s="29"/>
      <c r="C69" s="28"/>
      <c r="D69" s="28"/>
      <c r="E69" s="28"/>
      <c r="F69" s="28"/>
      <c r="G69" s="33"/>
      <c r="H69" s="64"/>
      <c r="I69" s="49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72"/>
    </row>
    <row r="70" spans="1:22" s="24" customFormat="1" x14ac:dyDescent="0.2">
      <c r="A70" s="34">
        <f t="shared" ref="A70:A81" ca="1" si="11">IF(VALUE(broj_sheet)&lt;10,
IF(OFFSET(A70,-1,0)=".",broj_sheet*10+(COUNTIF(INDIRECT(ADDRESS(1,COLUMN())&amp;":"&amp;ADDRESS(ROW()-1,COLUMN())),"&lt;99"))+1,
IF(OR(LEN(OFFSET(A70,-1,0))=2,AND(LEN(OFFSET(A70,-1,0))=0,LEN(OFFSET(A70,-3,0))=5)),
IF(LEN(OFFSET(A70,-1,0))=2,(OFFSET(A70,-1,0))*10+1,IF(AND(LEN(OFFSET(A70,-1,0))=0,LEN(OFFSET(A70,-3,0))=5),INT(LEFT(OFFSET(A70,-3,0),3))+1,"greška x")),
IF(LEN(OFFSET(A70,-1,0))=3,(OFFSET(A70,-1,0))*100+1,
IF(LEN(OFFSET(A70,-1,0))=5,(OFFSET(A70,-1,0))+1,"greška1")))),
IF(VALUE(broj_sheet)&gt;=10,
IF(OFFSET(A70,-1,0)= ".",broj_sheet*10+(COUNTIF(INDIRECT(ADDRESS(1,COLUMN())&amp;":"&amp;ADDRESS(ROW()-1,COLUMN())),"&lt;999"))+1,
IF(OR(LEN(OFFSET(A70,-1,0))=3,AND(LEN(OFFSET(A70,-1,0))=0,LEN(OFFSET(A70,-3,0))=6)),
IF(LEN(OFFSET(A70,-1,0))=3,(OFFSET(A70,-1,0))*10+1,IF(AND(LEN(OFFSET(A70,-1,0))=0,LEN(OFFSET(A70,-3,0))=6),INT(LEFT(OFFSET(A70,-3,0),4))+1,"greška y")),
IF(LEN(OFFSET(A70,-1,0))=4,(OFFSET(A70,-1,0))*100+1,
IF(LEN(OFFSET(A70,-1,0))=6,(OFFSET(A70,-1,0))+1,"greška2")))),"greška3"))</f>
        <v>513</v>
      </c>
      <c r="B70" s="29" t="s">
        <v>15</v>
      </c>
      <c r="C70" s="28"/>
      <c r="D70" s="28"/>
      <c r="E70" s="30"/>
      <c r="F70" s="30"/>
      <c r="G70" s="31"/>
      <c r="H70" s="30"/>
      <c r="I70" s="49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72"/>
    </row>
    <row r="71" spans="1:22" s="2" customFormat="1" ht="56.25" x14ac:dyDescent="0.2">
      <c r="A71" s="65">
        <f t="shared" ca="1" si="11"/>
        <v>51301</v>
      </c>
      <c r="B71" s="32" t="s">
        <v>84</v>
      </c>
      <c r="C71" s="46" t="s">
        <v>23</v>
      </c>
      <c r="D71" s="46" t="s">
        <v>23</v>
      </c>
      <c r="E71" s="75" t="s">
        <v>7</v>
      </c>
      <c r="F71" s="43">
        <f t="shared" ref="F71:F81" ca="1" si="12">INDIRECT(ADDRESS(ROW(),COLUMN()+2+broj_sheet))</f>
        <v>21</v>
      </c>
      <c r="G71" s="44"/>
      <c r="H71" s="76">
        <f t="shared" ref="H71:H75" ca="1" si="13">G71*F71</f>
        <v>0</v>
      </c>
      <c r="I71" s="49">
        <v>10</v>
      </c>
      <c r="J71" s="45">
        <v>6</v>
      </c>
      <c r="K71" s="45">
        <v>11</v>
      </c>
      <c r="L71" s="45">
        <v>11</v>
      </c>
      <c r="M71" s="45">
        <v>21</v>
      </c>
      <c r="N71" s="45">
        <v>11</v>
      </c>
      <c r="O71" s="45">
        <v>10</v>
      </c>
      <c r="P71" s="45">
        <v>11</v>
      </c>
      <c r="Q71" s="45">
        <v>7</v>
      </c>
      <c r="R71" s="45">
        <v>9</v>
      </c>
      <c r="S71" s="45">
        <v>10</v>
      </c>
      <c r="T71" s="49">
        <v>0</v>
      </c>
      <c r="U71" s="45">
        <v>17</v>
      </c>
      <c r="V71" s="72">
        <f t="shared" ref="V71:V82" si="14">SUM(I71:U71)*G71</f>
        <v>0</v>
      </c>
    </row>
    <row r="72" spans="1:22" s="9" customFormat="1" ht="56.25" x14ac:dyDescent="0.2">
      <c r="A72" s="65">
        <f t="shared" ca="1" si="11"/>
        <v>51302</v>
      </c>
      <c r="B72" s="32" t="s">
        <v>82</v>
      </c>
      <c r="C72" s="46" t="s">
        <v>23</v>
      </c>
      <c r="D72" s="46" t="s">
        <v>23</v>
      </c>
      <c r="E72" s="41" t="s">
        <v>8</v>
      </c>
      <c r="F72" s="43">
        <f t="shared" ca="1" si="12"/>
        <v>1</v>
      </c>
      <c r="G72" s="44"/>
      <c r="H72" s="44">
        <f t="shared" ca="1" si="13"/>
        <v>0</v>
      </c>
      <c r="I72" s="49">
        <v>0</v>
      </c>
      <c r="J72" s="45">
        <v>1</v>
      </c>
      <c r="K72" s="45">
        <v>0</v>
      </c>
      <c r="L72" s="45">
        <v>0</v>
      </c>
      <c r="M72" s="45">
        <v>1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9">
        <v>0</v>
      </c>
      <c r="U72" s="45">
        <v>1</v>
      </c>
      <c r="V72" s="72">
        <f t="shared" si="14"/>
        <v>0</v>
      </c>
    </row>
    <row r="73" spans="1:22" s="2" customFormat="1" ht="45" x14ac:dyDescent="0.2">
      <c r="A73" s="65">
        <f t="shared" ca="1" si="11"/>
        <v>51303</v>
      </c>
      <c r="B73" s="52" t="s">
        <v>96</v>
      </c>
      <c r="C73" s="46" t="s">
        <v>23</v>
      </c>
      <c r="D73" s="46" t="s">
        <v>23</v>
      </c>
      <c r="E73" s="75" t="s">
        <v>8</v>
      </c>
      <c r="F73" s="43">
        <f t="shared" ca="1" si="12"/>
        <v>2</v>
      </c>
      <c r="G73" s="44"/>
      <c r="H73" s="76">
        <f t="shared" ca="1" si="13"/>
        <v>0</v>
      </c>
      <c r="I73" s="49">
        <v>1</v>
      </c>
      <c r="J73" s="49">
        <v>1</v>
      </c>
      <c r="K73" s="49">
        <v>1</v>
      </c>
      <c r="L73" s="49">
        <v>1</v>
      </c>
      <c r="M73" s="49">
        <v>2</v>
      </c>
      <c r="N73" s="49">
        <v>1</v>
      </c>
      <c r="O73" s="49">
        <v>1</v>
      </c>
      <c r="P73" s="49">
        <v>1</v>
      </c>
      <c r="Q73" s="49">
        <v>1</v>
      </c>
      <c r="R73" s="49">
        <v>1</v>
      </c>
      <c r="S73" s="49">
        <v>1</v>
      </c>
      <c r="T73" s="49">
        <v>0</v>
      </c>
      <c r="U73" s="49">
        <v>0</v>
      </c>
      <c r="V73" s="72">
        <f t="shared" si="14"/>
        <v>0</v>
      </c>
    </row>
    <row r="74" spans="1:22" s="2" customFormat="1" ht="33.75" x14ac:dyDescent="0.2">
      <c r="A74" s="65">
        <f t="shared" ca="1" si="11"/>
        <v>51304</v>
      </c>
      <c r="B74" s="52" t="s">
        <v>81</v>
      </c>
      <c r="C74" s="46" t="s">
        <v>23</v>
      </c>
      <c r="D74" s="46" t="s">
        <v>23</v>
      </c>
      <c r="E74" s="75" t="s">
        <v>8</v>
      </c>
      <c r="F74" s="43">
        <f t="shared" ca="1" si="12"/>
        <v>1</v>
      </c>
      <c r="G74" s="44"/>
      <c r="H74" s="76">
        <f t="shared" ca="1" si="13"/>
        <v>0</v>
      </c>
      <c r="I74" s="49">
        <v>1</v>
      </c>
      <c r="J74" s="49">
        <v>1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49">
        <v>1</v>
      </c>
      <c r="Q74" s="49">
        <v>1</v>
      </c>
      <c r="R74" s="49">
        <v>1</v>
      </c>
      <c r="S74" s="49">
        <v>1</v>
      </c>
      <c r="T74" s="49">
        <v>0</v>
      </c>
      <c r="U74" s="49">
        <v>0</v>
      </c>
      <c r="V74" s="72">
        <f t="shared" si="14"/>
        <v>0</v>
      </c>
    </row>
    <row r="75" spans="1:22" s="2" customFormat="1" ht="22.5" x14ac:dyDescent="0.2">
      <c r="A75" s="65">
        <f t="shared" ca="1" si="11"/>
        <v>51305</v>
      </c>
      <c r="B75" s="52" t="s">
        <v>80</v>
      </c>
      <c r="C75" s="46" t="s">
        <v>23</v>
      </c>
      <c r="D75" s="46" t="s">
        <v>23</v>
      </c>
      <c r="E75" s="75" t="s">
        <v>8</v>
      </c>
      <c r="F75" s="43">
        <f t="shared" ca="1" si="12"/>
        <v>1</v>
      </c>
      <c r="G75" s="44"/>
      <c r="H75" s="76">
        <f t="shared" ca="1" si="13"/>
        <v>0</v>
      </c>
      <c r="I75" s="49">
        <v>1</v>
      </c>
      <c r="J75" s="49">
        <v>1</v>
      </c>
      <c r="K75" s="49">
        <v>1</v>
      </c>
      <c r="L75" s="49">
        <v>1</v>
      </c>
      <c r="M75" s="49">
        <v>1</v>
      </c>
      <c r="N75" s="49">
        <v>1</v>
      </c>
      <c r="O75" s="49">
        <v>1</v>
      </c>
      <c r="P75" s="49">
        <v>1</v>
      </c>
      <c r="Q75" s="49">
        <v>1</v>
      </c>
      <c r="R75" s="49">
        <v>1</v>
      </c>
      <c r="S75" s="49">
        <v>1</v>
      </c>
      <c r="T75" s="49">
        <v>0</v>
      </c>
      <c r="U75" s="49">
        <v>0</v>
      </c>
      <c r="V75" s="72">
        <f t="shared" si="14"/>
        <v>0</v>
      </c>
    </row>
    <row r="76" spans="1:22" ht="45" x14ac:dyDescent="0.2">
      <c r="A76" s="65">
        <f t="shared" ca="1" si="11"/>
        <v>51306</v>
      </c>
      <c r="B76" s="32" t="s">
        <v>79</v>
      </c>
      <c r="C76" s="46" t="s">
        <v>23</v>
      </c>
      <c r="D76" s="46" t="s">
        <v>23</v>
      </c>
      <c r="E76" s="75" t="s">
        <v>8</v>
      </c>
      <c r="F76" s="43">
        <f t="shared" ca="1" si="12"/>
        <v>1</v>
      </c>
      <c r="G76" s="44"/>
      <c r="H76" s="77">
        <f ca="1">F76*G76</f>
        <v>0</v>
      </c>
      <c r="I76" s="49">
        <v>1</v>
      </c>
      <c r="J76" s="45">
        <v>1</v>
      </c>
      <c r="K76" s="49">
        <v>1</v>
      </c>
      <c r="L76" s="49">
        <v>1</v>
      </c>
      <c r="M76" s="49">
        <v>1</v>
      </c>
      <c r="N76" s="49">
        <v>1</v>
      </c>
      <c r="O76" s="49">
        <v>1</v>
      </c>
      <c r="P76" s="49">
        <v>1</v>
      </c>
      <c r="Q76" s="49">
        <v>1</v>
      </c>
      <c r="R76" s="49">
        <v>1</v>
      </c>
      <c r="S76" s="49">
        <v>1</v>
      </c>
      <c r="T76" s="49">
        <v>0</v>
      </c>
      <c r="U76" s="49">
        <v>1</v>
      </c>
      <c r="V76" s="72">
        <f t="shared" si="14"/>
        <v>0</v>
      </c>
    </row>
    <row r="77" spans="1:22" ht="56.25" x14ac:dyDescent="0.2">
      <c r="A77" s="65">
        <f t="shared" ca="1" si="11"/>
        <v>51307</v>
      </c>
      <c r="B77" s="32" t="s">
        <v>97</v>
      </c>
      <c r="C77" s="46" t="s">
        <v>23</v>
      </c>
      <c r="D77" s="46" t="s">
        <v>23</v>
      </c>
      <c r="E77" s="75" t="s">
        <v>7</v>
      </c>
      <c r="F77" s="43">
        <f t="shared" ca="1" si="12"/>
        <v>2</v>
      </c>
      <c r="G77" s="44"/>
      <c r="H77" s="77">
        <f ca="1">F77*G77</f>
        <v>0</v>
      </c>
      <c r="I77" s="49">
        <v>1</v>
      </c>
      <c r="J77" s="45">
        <v>1</v>
      </c>
      <c r="K77" s="49">
        <v>1</v>
      </c>
      <c r="L77" s="49">
        <v>1</v>
      </c>
      <c r="M77" s="49">
        <v>2</v>
      </c>
      <c r="N77" s="49">
        <v>1</v>
      </c>
      <c r="O77" s="49">
        <v>1</v>
      </c>
      <c r="P77" s="49">
        <v>1</v>
      </c>
      <c r="Q77" s="49">
        <v>1</v>
      </c>
      <c r="R77" s="49">
        <v>1</v>
      </c>
      <c r="S77" s="49">
        <v>1</v>
      </c>
      <c r="T77" s="49">
        <v>0</v>
      </c>
      <c r="U77" s="49">
        <v>0</v>
      </c>
      <c r="V77" s="72">
        <f t="shared" si="14"/>
        <v>0</v>
      </c>
    </row>
    <row r="78" spans="1:22" ht="33.75" x14ac:dyDescent="0.2">
      <c r="A78" s="65">
        <f t="shared" ca="1" si="11"/>
        <v>51308</v>
      </c>
      <c r="B78" s="32" t="s">
        <v>141</v>
      </c>
      <c r="C78" s="46" t="s">
        <v>23</v>
      </c>
      <c r="D78" s="46" t="s">
        <v>23</v>
      </c>
      <c r="E78" s="75" t="s">
        <v>7</v>
      </c>
      <c r="F78" s="43">
        <f t="shared" ca="1" si="12"/>
        <v>24</v>
      </c>
      <c r="G78" s="44"/>
      <c r="H78" s="77">
        <f ca="1">F78*G78</f>
        <v>0</v>
      </c>
      <c r="I78" s="49">
        <v>8</v>
      </c>
      <c r="J78" s="45">
        <v>8</v>
      </c>
      <c r="K78" s="49">
        <v>0</v>
      </c>
      <c r="L78" s="49">
        <v>0</v>
      </c>
      <c r="M78" s="49">
        <v>24</v>
      </c>
      <c r="N78" s="49">
        <v>0</v>
      </c>
      <c r="O78" s="49">
        <v>0</v>
      </c>
      <c r="P78" s="49">
        <v>8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72">
        <f t="shared" si="14"/>
        <v>0</v>
      </c>
    </row>
    <row r="79" spans="1:22" ht="56.25" x14ac:dyDescent="0.2">
      <c r="A79" s="65">
        <f t="shared" ca="1" si="11"/>
        <v>51309</v>
      </c>
      <c r="B79" s="32" t="s">
        <v>61</v>
      </c>
      <c r="C79" s="46" t="s">
        <v>23</v>
      </c>
      <c r="D79" s="46" t="s">
        <v>23</v>
      </c>
      <c r="E79" s="75" t="s">
        <v>8</v>
      </c>
      <c r="F79" s="43">
        <f t="shared" ca="1" si="12"/>
        <v>2</v>
      </c>
      <c r="G79" s="44"/>
      <c r="H79" s="77">
        <f ca="1">F79*G79</f>
        <v>0</v>
      </c>
      <c r="I79" s="49">
        <v>1</v>
      </c>
      <c r="J79" s="45">
        <v>1</v>
      </c>
      <c r="K79" s="49">
        <v>1</v>
      </c>
      <c r="L79" s="49">
        <v>1</v>
      </c>
      <c r="M79" s="49">
        <v>2</v>
      </c>
      <c r="N79" s="49">
        <v>1</v>
      </c>
      <c r="O79" s="49">
        <v>1</v>
      </c>
      <c r="P79" s="49">
        <v>1</v>
      </c>
      <c r="Q79" s="49">
        <v>1</v>
      </c>
      <c r="R79" s="49">
        <v>1</v>
      </c>
      <c r="S79" s="49">
        <v>1</v>
      </c>
      <c r="T79" s="49">
        <v>0</v>
      </c>
      <c r="U79" s="49">
        <v>1</v>
      </c>
      <c r="V79" s="72">
        <f t="shared" si="14"/>
        <v>0</v>
      </c>
    </row>
    <row r="80" spans="1:22" s="2" customFormat="1" ht="202.5" x14ac:dyDescent="0.2">
      <c r="A80" s="65">
        <f t="shared" ca="1" si="11"/>
        <v>51310</v>
      </c>
      <c r="B80" s="52" t="s">
        <v>83</v>
      </c>
      <c r="C80" s="46" t="s">
        <v>23</v>
      </c>
      <c r="D80" s="46" t="s">
        <v>23</v>
      </c>
      <c r="E80" s="75" t="s">
        <v>8</v>
      </c>
      <c r="F80" s="43">
        <f t="shared" ca="1" si="12"/>
        <v>1</v>
      </c>
      <c r="G80" s="44"/>
      <c r="H80" s="76">
        <f t="shared" ref="H80:H81" ca="1" si="15">G80*F80</f>
        <v>0</v>
      </c>
      <c r="I80" s="49">
        <v>1</v>
      </c>
      <c r="J80" s="49">
        <v>1</v>
      </c>
      <c r="K80" s="49">
        <v>1</v>
      </c>
      <c r="L80" s="49">
        <v>1</v>
      </c>
      <c r="M80" s="49">
        <v>1</v>
      </c>
      <c r="N80" s="49">
        <v>1</v>
      </c>
      <c r="O80" s="49">
        <v>1</v>
      </c>
      <c r="P80" s="49">
        <v>1</v>
      </c>
      <c r="Q80" s="49">
        <v>1</v>
      </c>
      <c r="R80" s="49">
        <v>1</v>
      </c>
      <c r="S80" s="49">
        <v>1</v>
      </c>
      <c r="T80" s="49">
        <v>0</v>
      </c>
      <c r="U80" s="49">
        <v>1</v>
      </c>
      <c r="V80" s="72">
        <f t="shared" si="14"/>
        <v>0</v>
      </c>
    </row>
    <row r="81" spans="1:22" s="2" customFormat="1" ht="45" x14ac:dyDescent="0.2">
      <c r="A81" s="65">
        <f t="shared" ca="1" si="11"/>
        <v>51311</v>
      </c>
      <c r="B81" s="52" t="s">
        <v>133</v>
      </c>
      <c r="C81" s="46" t="s">
        <v>23</v>
      </c>
      <c r="D81" s="46" t="s">
        <v>23</v>
      </c>
      <c r="E81" s="75" t="s">
        <v>8</v>
      </c>
      <c r="F81" s="43">
        <f t="shared" ca="1" si="12"/>
        <v>1</v>
      </c>
      <c r="G81" s="44"/>
      <c r="H81" s="76">
        <f t="shared" ca="1" si="15"/>
        <v>0</v>
      </c>
      <c r="I81" s="49">
        <v>1</v>
      </c>
      <c r="J81" s="49">
        <v>1</v>
      </c>
      <c r="K81" s="49">
        <v>1</v>
      </c>
      <c r="L81" s="49">
        <v>1</v>
      </c>
      <c r="M81" s="49">
        <v>1</v>
      </c>
      <c r="N81" s="49">
        <v>0</v>
      </c>
      <c r="O81" s="49">
        <v>1</v>
      </c>
      <c r="P81" s="49">
        <v>1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  <c r="V81" s="72">
        <f t="shared" si="14"/>
        <v>0</v>
      </c>
    </row>
    <row r="82" spans="1:22" x14ac:dyDescent="0.2">
      <c r="A82" s="120"/>
      <c r="B82" s="121"/>
      <c r="C82" s="121"/>
      <c r="D82" s="121"/>
      <c r="E82" s="121"/>
      <c r="F82" s="122" t="str">
        <f>"Ukupno "&amp;LOWER(B6)&amp;" - "&amp;LOWER(B70)&amp;":"</f>
        <v>Ukupno sustav video nadzora - usluga:</v>
      </c>
      <c r="G82" s="160">
        <f ca="1">SUM(H71:H81)</f>
        <v>0</v>
      </c>
      <c r="H82" s="160"/>
      <c r="I82" s="49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72">
        <f t="shared" ca="1" si="14"/>
        <v>0</v>
      </c>
    </row>
    <row r="83" spans="1:22" s="24" customFormat="1" x14ac:dyDescent="0.2">
      <c r="A83" s="65" t="s">
        <v>36</v>
      </c>
      <c r="B83" s="29"/>
      <c r="C83" s="28"/>
      <c r="D83" s="28"/>
      <c r="E83" s="28"/>
      <c r="F83" s="28"/>
      <c r="G83" s="33"/>
      <c r="H83" s="64"/>
      <c r="I83" s="49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72"/>
    </row>
    <row r="84" spans="1:22" s="1" customFormat="1" x14ac:dyDescent="0.2">
      <c r="A84" s="34">
        <f t="shared" ref="A84:A109" ca="1" si="16">IF(VALUE(broj_sheet)&lt;10,
IF(OFFSET(A84,-1,0)=".",broj_sheet*10+(COUNTIF(INDIRECT(ADDRESS(1,COLUMN())&amp;":"&amp;ADDRESS(ROW()-1,COLUMN())),"&lt;99"))+1,
IF(OR(LEN(OFFSET(A84,-1,0))=2,AND(LEN(OFFSET(A84,-1,0))=0,LEN(OFFSET(A84,-3,0))=5)),
IF(LEN(OFFSET(A84,-1,0))=2,(OFFSET(A84,-1,0))*10+1,IF(AND(LEN(OFFSET(A84,-1,0))=0,LEN(OFFSET(A84,-3,0))=5),INT(LEFT(OFFSET(A84,-3,0),3))+1,"greška x")),
IF(LEN(OFFSET(A84,-1,0))=3,(OFFSET(A84,-1,0))*100+1,
IF(LEN(OFFSET(A84,-1,0))=5,(OFFSET(A84,-1,0))+1,"greška1")))),
IF(VALUE(broj_sheet)&gt;=10,
IF(OFFSET(A84,-1,0)= ".",broj_sheet*10+(COUNTIF(INDIRECT(ADDRESS(1,COLUMN())&amp;":"&amp;ADDRESS(ROW()-1,COLUMN())),"&lt;999"))+1,
IF(OR(LEN(OFFSET(A84,-1,0))=3,AND(LEN(OFFSET(A84,-1,0))=0,LEN(OFFSET(A84,-3,0))=6)),
IF(LEN(OFFSET(A84,-1,0))=3,(OFFSET(A84,-1,0))*10+1,IF(AND(LEN(OFFSET(A84,-1,0))=0,LEN(OFFSET(A84,-3,0))=6),INT(LEFT(OFFSET(A84,-3,0),4))+1,"greška y")),
IF(LEN(OFFSET(A84,-1,0))=4,(OFFSET(A84,-1,0))*100+1,
IF(LEN(OFFSET(A84,-1,0))=6,(OFFSET(A84,-1,0))+1,"greška2")))),"greška3"))</f>
        <v>52</v>
      </c>
      <c r="B84" s="53" t="s">
        <v>11</v>
      </c>
      <c r="C84" s="39"/>
      <c r="D84" s="39"/>
      <c r="E84" s="54"/>
      <c r="F84" s="55"/>
      <c r="G84" s="56"/>
      <c r="H84" s="56"/>
      <c r="I84" s="49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72"/>
    </row>
    <row r="85" spans="1:22" s="1" customFormat="1" x14ac:dyDescent="0.2">
      <c r="A85" s="34">
        <f t="shared" ca="1" si="16"/>
        <v>521</v>
      </c>
      <c r="B85" s="53" t="s">
        <v>6</v>
      </c>
      <c r="C85" s="39"/>
      <c r="D85" s="39"/>
      <c r="E85" s="54"/>
      <c r="F85" s="55"/>
      <c r="G85" s="56"/>
      <c r="H85" s="56"/>
      <c r="I85" s="49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72"/>
    </row>
    <row r="86" spans="1:22" s="7" customFormat="1" ht="168.75" x14ac:dyDescent="0.2">
      <c r="A86" s="65">
        <f t="shared" ca="1" si="16"/>
        <v>52101</v>
      </c>
      <c r="B86" s="32" t="s">
        <v>167</v>
      </c>
      <c r="C86" s="84"/>
      <c r="D86" s="84"/>
      <c r="E86" s="75" t="s">
        <v>7</v>
      </c>
      <c r="F86" s="43">
        <f t="shared" ref="F86:F109" ca="1" si="17">INDIRECT(ADDRESS(ROW(),COLUMN()+2+broj_sheet))</f>
        <v>1</v>
      </c>
      <c r="G86" s="44"/>
      <c r="H86" s="77">
        <f t="shared" ref="H86:H89" ca="1" si="18">G86*F86</f>
        <v>0</v>
      </c>
      <c r="I86" s="49">
        <v>0</v>
      </c>
      <c r="J86" s="49">
        <v>0</v>
      </c>
      <c r="K86" s="49">
        <v>0</v>
      </c>
      <c r="L86" s="49">
        <v>0</v>
      </c>
      <c r="M86" s="49">
        <v>1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72">
        <f t="shared" ref="V86:V110" si="19">SUM(I86:U86)*G86</f>
        <v>0</v>
      </c>
    </row>
    <row r="87" spans="1:22" s="7" customFormat="1" ht="78.75" x14ac:dyDescent="0.2">
      <c r="A87" s="65">
        <f t="shared" ca="1" si="16"/>
        <v>52102</v>
      </c>
      <c r="B87" s="32" t="s">
        <v>156</v>
      </c>
      <c r="C87" s="84"/>
      <c r="D87" s="84"/>
      <c r="E87" s="75" t="s">
        <v>7</v>
      </c>
      <c r="F87" s="43">
        <f t="shared" ca="1" si="17"/>
        <v>2</v>
      </c>
      <c r="G87" s="44"/>
      <c r="H87" s="77">
        <f t="shared" ca="1" si="18"/>
        <v>0</v>
      </c>
      <c r="I87" s="49">
        <v>1</v>
      </c>
      <c r="J87" s="49">
        <v>1</v>
      </c>
      <c r="K87" s="49">
        <v>1</v>
      </c>
      <c r="L87" s="49">
        <v>1</v>
      </c>
      <c r="M87" s="49">
        <v>2</v>
      </c>
      <c r="N87" s="49">
        <v>1</v>
      </c>
      <c r="O87" s="49">
        <v>0</v>
      </c>
      <c r="P87" s="49">
        <v>1</v>
      </c>
      <c r="Q87" s="49">
        <v>0</v>
      </c>
      <c r="R87" s="49">
        <v>1</v>
      </c>
      <c r="S87" s="49">
        <v>1</v>
      </c>
      <c r="T87" s="49">
        <v>0</v>
      </c>
      <c r="U87" s="49">
        <v>0</v>
      </c>
      <c r="V87" s="72">
        <f t="shared" si="19"/>
        <v>0</v>
      </c>
    </row>
    <row r="88" spans="1:22" s="7" customFormat="1" ht="45" x14ac:dyDescent="0.2">
      <c r="A88" s="65">
        <f t="shared" ca="1" si="16"/>
        <v>52103</v>
      </c>
      <c r="B88" s="32" t="s">
        <v>145</v>
      </c>
      <c r="C88" s="84"/>
      <c r="D88" s="84"/>
      <c r="E88" s="75" t="s">
        <v>7</v>
      </c>
      <c r="F88" s="43">
        <f t="shared" ca="1" si="17"/>
        <v>11</v>
      </c>
      <c r="G88" s="44"/>
      <c r="H88" s="77">
        <f t="shared" ca="1" si="18"/>
        <v>0</v>
      </c>
      <c r="I88" s="49">
        <v>3</v>
      </c>
      <c r="J88" s="49">
        <v>3</v>
      </c>
      <c r="K88" s="49">
        <v>3</v>
      </c>
      <c r="L88" s="49">
        <v>3</v>
      </c>
      <c r="M88" s="49">
        <v>11</v>
      </c>
      <c r="N88" s="49">
        <v>3</v>
      </c>
      <c r="O88" s="49">
        <v>3</v>
      </c>
      <c r="P88" s="49">
        <v>3</v>
      </c>
      <c r="Q88" s="49">
        <v>2</v>
      </c>
      <c r="R88" s="49">
        <v>4</v>
      </c>
      <c r="S88" s="49">
        <v>3</v>
      </c>
      <c r="T88" s="49">
        <v>4</v>
      </c>
      <c r="U88" s="49">
        <v>0</v>
      </c>
      <c r="V88" s="72">
        <f t="shared" si="19"/>
        <v>0</v>
      </c>
    </row>
    <row r="89" spans="1:22" s="7" customFormat="1" ht="56.25" x14ac:dyDescent="0.2">
      <c r="A89" s="73">
        <f t="shared" ca="1" si="16"/>
        <v>52104</v>
      </c>
      <c r="B89" s="62" t="s">
        <v>62</v>
      </c>
      <c r="C89" s="78"/>
      <c r="D89" s="78"/>
      <c r="E89" s="79" t="s">
        <v>7</v>
      </c>
      <c r="F89" s="43">
        <f t="shared" ca="1" si="17"/>
        <v>1</v>
      </c>
      <c r="G89" s="80"/>
      <c r="H89" s="80">
        <f t="shared" ca="1" si="18"/>
        <v>0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49">
        <v>1</v>
      </c>
      <c r="Q89" s="49">
        <v>1</v>
      </c>
      <c r="R89" s="49">
        <v>1</v>
      </c>
      <c r="S89" s="49">
        <v>1</v>
      </c>
      <c r="T89" s="49">
        <v>0</v>
      </c>
      <c r="U89" s="49">
        <v>0</v>
      </c>
      <c r="V89" s="72">
        <f t="shared" si="19"/>
        <v>0</v>
      </c>
    </row>
    <row r="90" spans="1:22" s="2" customFormat="1" ht="67.5" x14ac:dyDescent="0.2">
      <c r="A90" s="65">
        <f t="shared" ca="1" si="16"/>
        <v>52105</v>
      </c>
      <c r="B90" s="62" t="s">
        <v>143</v>
      </c>
      <c r="C90" s="84"/>
      <c r="D90" s="84"/>
      <c r="E90" s="75" t="s">
        <v>7</v>
      </c>
      <c r="F90" s="43">
        <v>12</v>
      </c>
      <c r="G90" s="44"/>
      <c r="H90" s="76">
        <f>F90*G90</f>
        <v>0</v>
      </c>
      <c r="I90" s="49">
        <v>13</v>
      </c>
      <c r="J90" s="45">
        <v>13</v>
      </c>
      <c r="K90" s="45">
        <v>12</v>
      </c>
      <c r="L90" s="45">
        <v>12</v>
      </c>
      <c r="M90" s="45">
        <v>36</v>
      </c>
      <c r="N90" s="45">
        <v>13</v>
      </c>
      <c r="O90" s="45">
        <v>12</v>
      </c>
      <c r="P90" s="45">
        <v>15</v>
      </c>
      <c r="Q90" s="45">
        <v>9</v>
      </c>
      <c r="R90" s="45">
        <v>13</v>
      </c>
      <c r="S90" s="45">
        <v>13</v>
      </c>
      <c r="T90" s="45">
        <v>10</v>
      </c>
      <c r="U90" s="45">
        <v>0</v>
      </c>
      <c r="V90" s="72">
        <f t="shared" si="19"/>
        <v>0</v>
      </c>
    </row>
    <row r="91" spans="1:22" s="2" customFormat="1" ht="67.5" x14ac:dyDescent="0.2">
      <c r="A91" s="65">
        <f t="shared" ca="1" si="16"/>
        <v>52106</v>
      </c>
      <c r="B91" s="62" t="s">
        <v>144</v>
      </c>
      <c r="C91" s="84"/>
      <c r="D91" s="84"/>
      <c r="E91" s="75" t="s">
        <v>7</v>
      </c>
      <c r="F91" s="43">
        <v>1</v>
      </c>
      <c r="G91" s="44"/>
      <c r="H91" s="76">
        <f>F91*G91</f>
        <v>0</v>
      </c>
      <c r="I91" s="49">
        <v>0</v>
      </c>
      <c r="J91" s="45">
        <v>2</v>
      </c>
      <c r="K91" s="45">
        <v>2</v>
      </c>
      <c r="L91" s="45">
        <v>1</v>
      </c>
      <c r="M91" s="45">
        <v>0</v>
      </c>
      <c r="N91" s="45">
        <v>13</v>
      </c>
      <c r="O91" s="45">
        <v>1</v>
      </c>
      <c r="P91" s="45">
        <v>1</v>
      </c>
      <c r="Q91" s="45">
        <v>0</v>
      </c>
      <c r="R91" s="45">
        <v>2</v>
      </c>
      <c r="S91" s="45">
        <v>0</v>
      </c>
      <c r="T91" s="45">
        <v>10</v>
      </c>
      <c r="U91" s="45">
        <v>0</v>
      </c>
      <c r="V91" s="72">
        <f t="shared" si="19"/>
        <v>0</v>
      </c>
    </row>
    <row r="92" spans="1:22" s="2" customFormat="1" ht="112.5" x14ac:dyDescent="0.2">
      <c r="A92" s="65">
        <f t="shared" ca="1" si="16"/>
        <v>52107</v>
      </c>
      <c r="B92" s="32" t="s">
        <v>130</v>
      </c>
      <c r="C92" s="84"/>
      <c r="D92" s="84"/>
      <c r="E92" s="75" t="s">
        <v>7</v>
      </c>
      <c r="F92" s="43">
        <f t="shared" ca="1" si="17"/>
        <v>50</v>
      </c>
      <c r="G92" s="44"/>
      <c r="H92" s="76">
        <f ca="1">F92*G92</f>
        <v>0</v>
      </c>
      <c r="I92" s="49">
        <v>15</v>
      </c>
      <c r="J92" s="49">
        <v>13</v>
      </c>
      <c r="K92" s="49">
        <v>13</v>
      </c>
      <c r="L92" s="49">
        <v>15</v>
      </c>
      <c r="M92" s="49">
        <v>50</v>
      </c>
      <c r="N92" s="49">
        <v>15</v>
      </c>
      <c r="O92" s="49">
        <v>11</v>
      </c>
      <c r="P92" s="49">
        <v>15</v>
      </c>
      <c r="Q92" s="49">
        <v>9</v>
      </c>
      <c r="R92" s="49">
        <v>17</v>
      </c>
      <c r="S92" s="49">
        <v>15</v>
      </c>
      <c r="T92" s="49">
        <v>20</v>
      </c>
      <c r="U92" s="49">
        <v>0</v>
      </c>
      <c r="V92" s="72">
        <f t="shared" si="19"/>
        <v>0</v>
      </c>
    </row>
    <row r="93" spans="1:22" s="7" customFormat="1" ht="135" x14ac:dyDescent="0.2">
      <c r="A93" s="65">
        <f t="shared" ca="1" si="16"/>
        <v>52108</v>
      </c>
      <c r="B93" s="32" t="s">
        <v>115</v>
      </c>
      <c r="C93" s="84"/>
      <c r="D93" s="84"/>
      <c r="E93" s="75" t="s">
        <v>7</v>
      </c>
      <c r="F93" s="43">
        <f t="shared" ca="1" si="17"/>
        <v>1</v>
      </c>
      <c r="G93" s="44"/>
      <c r="H93" s="77">
        <f ca="1">G93*F93</f>
        <v>0</v>
      </c>
      <c r="I93" s="49">
        <v>1</v>
      </c>
      <c r="J93" s="49">
        <v>1</v>
      </c>
      <c r="K93" s="49">
        <v>1</v>
      </c>
      <c r="L93" s="49">
        <v>1</v>
      </c>
      <c r="M93" s="49">
        <v>1</v>
      </c>
      <c r="N93" s="49">
        <v>1</v>
      </c>
      <c r="O93" s="49">
        <v>1</v>
      </c>
      <c r="P93" s="49">
        <v>1</v>
      </c>
      <c r="Q93" s="49">
        <v>1</v>
      </c>
      <c r="R93" s="49">
        <v>1</v>
      </c>
      <c r="S93" s="49">
        <v>1</v>
      </c>
      <c r="T93" s="49">
        <v>1</v>
      </c>
      <c r="U93" s="49">
        <v>0</v>
      </c>
      <c r="V93" s="72">
        <f t="shared" si="19"/>
        <v>0</v>
      </c>
    </row>
    <row r="94" spans="1:22" s="2" customFormat="1" ht="67.5" x14ac:dyDescent="0.2">
      <c r="A94" s="65">
        <f t="shared" ca="1" si="16"/>
        <v>52109</v>
      </c>
      <c r="B94" s="32" t="s">
        <v>116</v>
      </c>
      <c r="C94" s="84"/>
      <c r="D94" s="84"/>
      <c r="E94" s="75" t="s">
        <v>7</v>
      </c>
      <c r="F94" s="43">
        <f t="shared" ca="1" si="17"/>
        <v>1</v>
      </c>
      <c r="G94" s="44"/>
      <c r="H94" s="76">
        <f t="shared" ref="H94:H109" ca="1" si="20">F94*G94</f>
        <v>0</v>
      </c>
      <c r="I94" s="49">
        <v>1</v>
      </c>
      <c r="J94" s="49">
        <v>1</v>
      </c>
      <c r="K94" s="49">
        <v>1</v>
      </c>
      <c r="L94" s="49">
        <v>1</v>
      </c>
      <c r="M94" s="49">
        <v>1</v>
      </c>
      <c r="N94" s="49">
        <v>1</v>
      </c>
      <c r="O94" s="49">
        <v>1</v>
      </c>
      <c r="P94" s="49">
        <v>1</v>
      </c>
      <c r="Q94" s="49">
        <v>1</v>
      </c>
      <c r="R94" s="49">
        <v>1</v>
      </c>
      <c r="S94" s="49">
        <v>1</v>
      </c>
      <c r="T94" s="49">
        <v>0</v>
      </c>
      <c r="U94" s="49">
        <v>1</v>
      </c>
      <c r="V94" s="72">
        <f t="shared" si="19"/>
        <v>0</v>
      </c>
    </row>
    <row r="95" spans="1:22" s="2" customFormat="1" ht="90" x14ac:dyDescent="0.2">
      <c r="A95" s="65">
        <f t="shared" ca="1" si="16"/>
        <v>52110</v>
      </c>
      <c r="B95" s="32" t="s">
        <v>117</v>
      </c>
      <c r="C95" s="84"/>
      <c r="D95" s="84"/>
      <c r="E95" s="75" t="s">
        <v>7</v>
      </c>
      <c r="F95" s="43">
        <f t="shared" ca="1" si="17"/>
        <v>1</v>
      </c>
      <c r="G95" s="44"/>
      <c r="H95" s="76">
        <f t="shared" ca="1" si="20"/>
        <v>0</v>
      </c>
      <c r="I95" s="49">
        <v>1</v>
      </c>
      <c r="J95" s="49">
        <v>1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49">
        <v>1</v>
      </c>
      <c r="Q95" s="49">
        <v>1</v>
      </c>
      <c r="R95" s="49">
        <v>1</v>
      </c>
      <c r="S95" s="49">
        <v>1</v>
      </c>
      <c r="T95" s="49">
        <v>0</v>
      </c>
      <c r="U95" s="49">
        <v>1</v>
      </c>
      <c r="V95" s="72">
        <f t="shared" si="19"/>
        <v>0</v>
      </c>
    </row>
    <row r="96" spans="1:22" s="2" customFormat="1" ht="101.25" x14ac:dyDescent="0.2">
      <c r="A96" s="65">
        <f t="shared" ca="1" si="16"/>
        <v>52111</v>
      </c>
      <c r="B96" s="32" t="s">
        <v>119</v>
      </c>
      <c r="C96" s="85"/>
      <c r="D96" s="85"/>
      <c r="E96" s="41" t="s">
        <v>7</v>
      </c>
      <c r="F96" s="43">
        <f t="shared" ca="1" si="17"/>
        <v>2</v>
      </c>
      <c r="G96" s="44"/>
      <c r="H96" s="44">
        <f t="shared" ca="1" si="20"/>
        <v>0</v>
      </c>
      <c r="I96" s="49">
        <v>1</v>
      </c>
      <c r="J96" s="49">
        <v>1</v>
      </c>
      <c r="K96" s="49">
        <v>1</v>
      </c>
      <c r="L96" s="49">
        <v>1</v>
      </c>
      <c r="M96" s="49">
        <v>2</v>
      </c>
      <c r="N96" s="49">
        <v>1</v>
      </c>
      <c r="O96" s="49">
        <v>1</v>
      </c>
      <c r="P96" s="49">
        <v>1</v>
      </c>
      <c r="Q96" s="49">
        <v>1</v>
      </c>
      <c r="R96" s="49">
        <v>1</v>
      </c>
      <c r="S96" s="49">
        <v>1</v>
      </c>
      <c r="T96" s="49">
        <v>0</v>
      </c>
      <c r="U96" s="49">
        <v>0</v>
      </c>
      <c r="V96" s="72">
        <f t="shared" si="19"/>
        <v>0</v>
      </c>
    </row>
    <row r="97" spans="1:22" s="2" customFormat="1" ht="78.75" x14ac:dyDescent="0.2">
      <c r="A97" s="65">
        <f t="shared" ca="1" si="16"/>
        <v>52112</v>
      </c>
      <c r="B97" s="32" t="s">
        <v>120</v>
      </c>
      <c r="C97" s="84"/>
      <c r="D97" s="84"/>
      <c r="E97" s="75" t="s">
        <v>7</v>
      </c>
      <c r="F97" s="43">
        <f t="shared" ca="1" si="17"/>
        <v>1</v>
      </c>
      <c r="G97" s="44"/>
      <c r="H97" s="76">
        <f t="shared" ca="1" si="20"/>
        <v>0</v>
      </c>
      <c r="I97" s="49">
        <v>1</v>
      </c>
      <c r="J97" s="49">
        <v>1</v>
      </c>
      <c r="K97" s="49">
        <v>1</v>
      </c>
      <c r="L97" s="49">
        <v>1</v>
      </c>
      <c r="M97" s="49">
        <v>1</v>
      </c>
      <c r="N97" s="49">
        <v>1</v>
      </c>
      <c r="O97" s="49">
        <v>1</v>
      </c>
      <c r="P97" s="49">
        <v>1</v>
      </c>
      <c r="Q97" s="49">
        <v>1</v>
      </c>
      <c r="R97" s="49">
        <v>1</v>
      </c>
      <c r="S97" s="49">
        <v>1</v>
      </c>
      <c r="T97" s="49">
        <v>0</v>
      </c>
      <c r="U97" s="45">
        <v>0</v>
      </c>
      <c r="V97" s="72">
        <f t="shared" si="19"/>
        <v>0</v>
      </c>
    </row>
    <row r="98" spans="1:22" s="2" customFormat="1" ht="56.25" x14ac:dyDescent="0.2">
      <c r="A98" s="65">
        <f t="shared" ca="1" si="16"/>
        <v>52113</v>
      </c>
      <c r="B98" s="32" t="s">
        <v>121</v>
      </c>
      <c r="C98" s="84"/>
      <c r="D98" s="84"/>
      <c r="E98" s="75" t="s">
        <v>7</v>
      </c>
      <c r="F98" s="43">
        <f t="shared" ca="1" si="17"/>
        <v>1</v>
      </c>
      <c r="G98" s="44"/>
      <c r="H98" s="76">
        <f t="shared" ca="1" si="20"/>
        <v>0</v>
      </c>
      <c r="I98" s="49">
        <v>1</v>
      </c>
      <c r="J98" s="49">
        <v>1</v>
      </c>
      <c r="K98" s="49">
        <v>1</v>
      </c>
      <c r="L98" s="49">
        <v>1</v>
      </c>
      <c r="M98" s="49">
        <v>1</v>
      </c>
      <c r="N98" s="49">
        <v>1</v>
      </c>
      <c r="O98" s="49">
        <v>1</v>
      </c>
      <c r="P98" s="49">
        <v>1</v>
      </c>
      <c r="Q98" s="49">
        <v>1</v>
      </c>
      <c r="R98" s="49">
        <v>1</v>
      </c>
      <c r="S98" s="49">
        <v>1</v>
      </c>
      <c r="T98" s="49">
        <v>0</v>
      </c>
      <c r="U98" s="45">
        <v>0</v>
      </c>
      <c r="V98" s="72">
        <f t="shared" si="19"/>
        <v>0</v>
      </c>
    </row>
    <row r="99" spans="1:22" s="11" customFormat="1" ht="90" x14ac:dyDescent="0.2">
      <c r="A99" s="65">
        <f t="shared" ca="1" si="16"/>
        <v>52114</v>
      </c>
      <c r="B99" s="32" t="s">
        <v>142</v>
      </c>
      <c r="C99" s="84"/>
      <c r="D99" s="84"/>
      <c r="E99" s="82" t="s">
        <v>9</v>
      </c>
      <c r="F99" s="43">
        <f t="shared" ca="1" si="17"/>
        <v>800</v>
      </c>
      <c r="G99" s="44"/>
      <c r="H99" s="83">
        <f t="shared" ca="1" si="20"/>
        <v>0</v>
      </c>
      <c r="I99" s="49">
        <v>400</v>
      </c>
      <c r="J99" s="45">
        <v>800</v>
      </c>
      <c r="K99" s="45">
        <v>800</v>
      </c>
      <c r="L99" s="45">
        <v>400</v>
      </c>
      <c r="M99" s="45">
        <v>800</v>
      </c>
      <c r="N99" s="45">
        <v>250</v>
      </c>
      <c r="O99" s="45">
        <v>400</v>
      </c>
      <c r="P99" s="45">
        <v>800</v>
      </c>
      <c r="Q99" s="45">
        <v>0</v>
      </c>
      <c r="R99" s="45">
        <v>400</v>
      </c>
      <c r="S99" s="45">
        <v>400</v>
      </c>
      <c r="T99" s="45">
        <v>0</v>
      </c>
      <c r="U99" s="45">
        <v>0</v>
      </c>
      <c r="V99" s="72">
        <f t="shared" si="19"/>
        <v>0</v>
      </c>
    </row>
    <row r="100" spans="1:22" s="11" customFormat="1" ht="112.5" x14ac:dyDescent="0.2">
      <c r="A100" s="65">
        <f t="shared" ca="1" si="16"/>
        <v>52115</v>
      </c>
      <c r="B100" s="32" t="s">
        <v>105</v>
      </c>
      <c r="C100" s="84"/>
      <c r="D100" s="84"/>
      <c r="E100" s="82" t="s">
        <v>7</v>
      </c>
      <c r="F100" s="43">
        <f t="shared" ca="1" si="17"/>
        <v>2</v>
      </c>
      <c r="G100" s="44"/>
      <c r="H100" s="83">
        <f t="shared" ca="1" si="20"/>
        <v>0</v>
      </c>
      <c r="I100" s="49">
        <v>1</v>
      </c>
      <c r="J100" s="45">
        <v>2</v>
      </c>
      <c r="K100" s="45">
        <v>2</v>
      </c>
      <c r="L100" s="45">
        <v>1</v>
      </c>
      <c r="M100" s="45">
        <v>2</v>
      </c>
      <c r="N100" s="45">
        <v>1</v>
      </c>
      <c r="O100" s="45">
        <v>1</v>
      </c>
      <c r="P100" s="45">
        <v>2</v>
      </c>
      <c r="Q100" s="45">
        <v>0</v>
      </c>
      <c r="R100" s="45">
        <v>1</v>
      </c>
      <c r="S100" s="45">
        <v>1</v>
      </c>
      <c r="T100" s="45">
        <v>0</v>
      </c>
      <c r="U100" s="45">
        <v>0</v>
      </c>
      <c r="V100" s="72">
        <f t="shared" si="19"/>
        <v>0</v>
      </c>
    </row>
    <row r="101" spans="1:22" s="11" customFormat="1" ht="90" x14ac:dyDescent="0.2">
      <c r="A101" s="69">
        <f t="shared" ca="1" si="16"/>
        <v>52116</v>
      </c>
      <c r="B101" s="32" t="s">
        <v>122</v>
      </c>
      <c r="C101" s="84"/>
      <c r="D101" s="84"/>
      <c r="E101" s="82" t="s">
        <v>7</v>
      </c>
      <c r="F101" s="43">
        <f t="shared" ca="1" si="17"/>
        <v>1</v>
      </c>
      <c r="G101" s="44"/>
      <c r="H101" s="77">
        <f t="shared" ca="1" si="20"/>
        <v>0</v>
      </c>
      <c r="I101" s="49">
        <v>1</v>
      </c>
      <c r="J101" s="45">
        <v>1</v>
      </c>
      <c r="K101" s="45">
        <v>1</v>
      </c>
      <c r="L101" s="45">
        <v>1</v>
      </c>
      <c r="M101" s="45">
        <v>1</v>
      </c>
      <c r="N101" s="45">
        <v>1</v>
      </c>
      <c r="O101" s="45">
        <v>1</v>
      </c>
      <c r="P101" s="45">
        <v>1</v>
      </c>
      <c r="Q101" s="45">
        <v>0</v>
      </c>
      <c r="R101" s="45">
        <v>1</v>
      </c>
      <c r="S101" s="45">
        <v>1</v>
      </c>
      <c r="T101" s="45">
        <v>0</v>
      </c>
      <c r="U101" s="45">
        <v>0</v>
      </c>
      <c r="V101" s="72">
        <f t="shared" si="19"/>
        <v>0</v>
      </c>
    </row>
    <row r="102" spans="1:22" s="11" customFormat="1" ht="90" x14ac:dyDescent="0.2">
      <c r="A102" s="65">
        <f t="shared" ca="1" si="16"/>
        <v>52117</v>
      </c>
      <c r="B102" s="32" t="s">
        <v>106</v>
      </c>
      <c r="C102" s="84"/>
      <c r="D102" s="84"/>
      <c r="E102" s="82" t="s">
        <v>7</v>
      </c>
      <c r="F102" s="43">
        <f t="shared" ca="1" si="17"/>
        <v>1</v>
      </c>
      <c r="G102" s="44"/>
      <c r="H102" s="83">
        <f t="shared" ca="1" si="20"/>
        <v>0</v>
      </c>
      <c r="I102" s="49">
        <v>1</v>
      </c>
      <c r="J102" s="45">
        <v>1</v>
      </c>
      <c r="K102" s="45">
        <v>1</v>
      </c>
      <c r="L102" s="45">
        <v>1</v>
      </c>
      <c r="M102" s="45">
        <v>1</v>
      </c>
      <c r="N102" s="45">
        <v>1</v>
      </c>
      <c r="O102" s="45">
        <v>1</v>
      </c>
      <c r="P102" s="45">
        <v>1</v>
      </c>
      <c r="Q102" s="45">
        <v>0</v>
      </c>
      <c r="R102" s="45">
        <v>1</v>
      </c>
      <c r="S102" s="45">
        <v>1</v>
      </c>
      <c r="T102" s="45">
        <v>0</v>
      </c>
      <c r="U102" s="45">
        <v>0</v>
      </c>
      <c r="V102" s="72">
        <f t="shared" si="19"/>
        <v>0</v>
      </c>
    </row>
    <row r="103" spans="1:22" s="11" customFormat="1" ht="78.75" x14ac:dyDescent="0.2">
      <c r="A103" s="69">
        <f t="shared" ca="1" si="16"/>
        <v>52118</v>
      </c>
      <c r="B103" s="32" t="s">
        <v>107</v>
      </c>
      <c r="C103" s="84"/>
      <c r="D103" s="84"/>
      <c r="E103" s="75" t="s">
        <v>7</v>
      </c>
      <c r="F103" s="43">
        <f t="shared" ca="1" si="17"/>
        <v>1</v>
      </c>
      <c r="G103" s="44"/>
      <c r="H103" s="77">
        <f t="shared" ca="1" si="20"/>
        <v>0</v>
      </c>
      <c r="I103" s="49">
        <v>0</v>
      </c>
      <c r="J103" s="45">
        <v>1</v>
      </c>
      <c r="K103" s="45">
        <v>1</v>
      </c>
      <c r="L103" s="45">
        <v>0</v>
      </c>
      <c r="M103" s="45">
        <v>1</v>
      </c>
      <c r="N103" s="45">
        <v>0</v>
      </c>
      <c r="O103" s="45">
        <v>0</v>
      </c>
      <c r="P103" s="45">
        <v>1</v>
      </c>
      <c r="Q103" s="45">
        <v>0</v>
      </c>
      <c r="R103" s="45">
        <v>0</v>
      </c>
      <c r="S103" s="45">
        <v>0</v>
      </c>
      <c r="T103" s="45">
        <v>0</v>
      </c>
      <c r="U103" s="45">
        <v>0</v>
      </c>
      <c r="V103" s="72">
        <f t="shared" si="19"/>
        <v>0</v>
      </c>
    </row>
    <row r="104" spans="1:22" s="11" customFormat="1" ht="67.5" x14ac:dyDescent="0.2">
      <c r="A104" s="65">
        <f t="shared" ca="1" si="16"/>
        <v>52119</v>
      </c>
      <c r="B104" s="32" t="s">
        <v>108</v>
      </c>
      <c r="C104" s="84"/>
      <c r="D104" s="84"/>
      <c r="E104" s="82" t="s">
        <v>7</v>
      </c>
      <c r="F104" s="43">
        <f t="shared" ca="1" si="17"/>
        <v>2</v>
      </c>
      <c r="G104" s="44"/>
      <c r="H104" s="83">
        <f t="shared" ca="1" si="20"/>
        <v>0</v>
      </c>
      <c r="I104" s="49">
        <v>2</v>
      </c>
      <c r="J104" s="45">
        <v>2</v>
      </c>
      <c r="K104" s="45">
        <v>2</v>
      </c>
      <c r="L104" s="45">
        <v>2</v>
      </c>
      <c r="M104" s="45">
        <v>2</v>
      </c>
      <c r="N104" s="45">
        <v>2</v>
      </c>
      <c r="O104" s="45">
        <v>2</v>
      </c>
      <c r="P104" s="45">
        <v>2</v>
      </c>
      <c r="Q104" s="45">
        <v>0</v>
      </c>
      <c r="R104" s="45">
        <v>2</v>
      </c>
      <c r="S104" s="45">
        <v>2</v>
      </c>
      <c r="T104" s="45">
        <v>0</v>
      </c>
      <c r="U104" s="45">
        <v>0</v>
      </c>
      <c r="V104" s="72">
        <f t="shared" si="19"/>
        <v>0</v>
      </c>
    </row>
    <row r="105" spans="1:22" s="11" customFormat="1" ht="101.25" x14ac:dyDescent="0.2">
      <c r="A105" s="69">
        <f t="shared" ca="1" si="16"/>
        <v>52120</v>
      </c>
      <c r="B105" s="32" t="s">
        <v>98</v>
      </c>
      <c r="C105" s="84"/>
      <c r="D105" s="84"/>
      <c r="E105" s="82" t="s">
        <v>7</v>
      </c>
      <c r="F105" s="43">
        <f t="shared" ca="1" si="17"/>
        <v>2</v>
      </c>
      <c r="G105" s="44"/>
      <c r="H105" s="77">
        <f t="shared" ca="1" si="20"/>
        <v>0</v>
      </c>
      <c r="I105" s="49">
        <v>2</v>
      </c>
      <c r="J105" s="49">
        <v>2</v>
      </c>
      <c r="K105" s="49">
        <v>2</v>
      </c>
      <c r="L105" s="49">
        <v>2</v>
      </c>
      <c r="M105" s="49">
        <v>2</v>
      </c>
      <c r="N105" s="49">
        <v>2</v>
      </c>
      <c r="O105" s="49">
        <v>2</v>
      </c>
      <c r="P105" s="49">
        <v>2</v>
      </c>
      <c r="Q105" s="49">
        <v>0</v>
      </c>
      <c r="R105" s="49">
        <v>2</v>
      </c>
      <c r="S105" s="49">
        <v>2</v>
      </c>
      <c r="T105" s="49">
        <v>0</v>
      </c>
      <c r="U105" s="49">
        <v>0</v>
      </c>
      <c r="V105" s="72">
        <f t="shared" si="19"/>
        <v>0</v>
      </c>
    </row>
    <row r="106" spans="1:22" s="11" customFormat="1" ht="78.75" x14ac:dyDescent="0.2">
      <c r="A106" s="73">
        <f t="shared" ca="1" si="16"/>
        <v>52121</v>
      </c>
      <c r="B106" s="32" t="s">
        <v>109</v>
      </c>
      <c r="C106" s="84"/>
      <c r="D106" s="84"/>
      <c r="E106" s="75" t="s">
        <v>7</v>
      </c>
      <c r="F106" s="43">
        <f t="shared" ca="1" si="17"/>
        <v>1</v>
      </c>
      <c r="G106" s="44"/>
      <c r="H106" s="77">
        <f t="shared" ca="1" si="20"/>
        <v>0</v>
      </c>
      <c r="I106" s="91">
        <v>1</v>
      </c>
      <c r="J106" s="91">
        <v>1</v>
      </c>
      <c r="K106" s="91">
        <v>1</v>
      </c>
      <c r="L106" s="91">
        <v>1</v>
      </c>
      <c r="M106" s="91">
        <v>1</v>
      </c>
      <c r="N106" s="91">
        <v>1</v>
      </c>
      <c r="O106" s="91">
        <v>1</v>
      </c>
      <c r="P106" s="91">
        <v>1</v>
      </c>
      <c r="Q106" s="91">
        <v>0</v>
      </c>
      <c r="R106" s="91">
        <v>1</v>
      </c>
      <c r="S106" s="91">
        <v>1</v>
      </c>
      <c r="T106" s="91">
        <v>0</v>
      </c>
      <c r="U106" s="91">
        <v>0</v>
      </c>
      <c r="V106" s="72">
        <f t="shared" si="19"/>
        <v>0</v>
      </c>
    </row>
    <row r="107" spans="1:22" s="11" customFormat="1" ht="78.75" x14ac:dyDescent="0.2">
      <c r="A107" s="73">
        <f t="shared" ca="1" si="16"/>
        <v>52122</v>
      </c>
      <c r="B107" s="32" t="s">
        <v>110</v>
      </c>
      <c r="C107" s="84"/>
      <c r="D107" s="84"/>
      <c r="E107" s="75" t="s">
        <v>7</v>
      </c>
      <c r="F107" s="43">
        <f t="shared" ca="1" si="17"/>
        <v>1</v>
      </c>
      <c r="G107" s="44"/>
      <c r="H107" s="77">
        <f t="shared" ca="1" si="20"/>
        <v>0</v>
      </c>
      <c r="I107" s="91">
        <v>1</v>
      </c>
      <c r="J107" s="91">
        <v>1</v>
      </c>
      <c r="K107" s="91">
        <v>1</v>
      </c>
      <c r="L107" s="91">
        <v>1</v>
      </c>
      <c r="M107" s="91">
        <v>1</v>
      </c>
      <c r="N107" s="91">
        <v>1</v>
      </c>
      <c r="O107" s="91">
        <v>1</v>
      </c>
      <c r="P107" s="91">
        <v>1</v>
      </c>
      <c r="Q107" s="91">
        <v>0</v>
      </c>
      <c r="R107" s="91">
        <v>1</v>
      </c>
      <c r="S107" s="91">
        <v>1</v>
      </c>
      <c r="T107" s="91">
        <v>0</v>
      </c>
      <c r="U107" s="91">
        <v>0</v>
      </c>
      <c r="V107" s="72">
        <f t="shared" si="19"/>
        <v>0</v>
      </c>
    </row>
    <row r="108" spans="1:22" s="11" customFormat="1" ht="123.75" x14ac:dyDescent="0.2">
      <c r="A108" s="69">
        <f t="shared" ca="1" si="16"/>
        <v>52123</v>
      </c>
      <c r="B108" s="32" t="s">
        <v>157</v>
      </c>
      <c r="C108" s="84"/>
      <c r="D108" s="84"/>
      <c r="E108" s="75" t="s">
        <v>7</v>
      </c>
      <c r="F108" s="43">
        <f t="shared" ca="1" si="17"/>
        <v>1</v>
      </c>
      <c r="G108" s="44"/>
      <c r="H108" s="77">
        <f t="shared" ca="1" si="20"/>
        <v>0</v>
      </c>
      <c r="I108" s="49">
        <v>1</v>
      </c>
      <c r="J108" s="45">
        <v>2</v>
      </c>
      <c r="K108" s="45">
        <v>1</v>
      </c>
      <c r="L108" s="45">
        <v>1</v>
      </c>
      <c r="M108" s="45">
        <v>1</v>
      </c>
      <c r="N108" s="45">
        <v>1</v>
      </c>
      <c r="O108" s="45">
        <v>2</v>
      </c>
      <c r="P108" s="45">
        <v>1</v>
      </c>
      <c r="Q108" s="45">
        <v>0</v>
      </c>
      <c r="R108" s="45">
        <v>2</v>
      </c>
      <c r="S108" s="45">
        <v>1</v>
      </c>
      <c r="T108" s="45"/>
      <c r="U108" s="45">
        <v>0</v>
      </c>
      <c r="V108" s="72">
        <f t="shared" si="19"/>
        <v>0</v>
      </c>
    </row>
    <row r="109" spans="1:22" s="11" customFormat="1" ht="112.5" x14ac:dyDescent="0.2">
      <c r="A109" s="69">
        <f t="shared" ca="1" si="16"/>
        <v>52124</v>
      </c>
      <c r="B109" s="32" t="s">
        <v>162</v>
      </c>
      <c r="C109" s="84"/>
      <c r="D109" s="84"/>
      <c r="E109" s="75" t="s">
        <v>7</v>
      </c>
      <c r="F109" s="43">
        <f t="shared" ca="1" si="17"/>
        <v>1</v>
      </c>
      <c r="G109" s="44"/>
      <c r="H109" s="77">
        <f t="shared" ca="1" si="20"/>
        <v>0</v>
      </c>
      <c r="I109" s="49">
        <v>1</v>
      </c>
      <c r="J109" s="45">
        <v>2</v>
      </c>
      <c r="K109" s="45">
        <v>1</v>
      </c>
      <c r="L109" s="45">
        <v>1</v>
      </c>
      <c r="M109" s="45">
        <v>1</v>
      </c>
      <c r="N109" s="45">
        <v>1</v>
      </c>
      <c r="O109" s="45">
        <v>2</v>
      </c>
      <c r="P109" s="45">
        <v>1</v>
      </c>
      <c r="Q109" s="45">
        <v>0</v>
      </c>
      <c r="R109" s="45">
        <v>2</v>
      </c>
      <c r="S109" s="45">
        <v>1</v>
      </c>
      <c r="T109" s="45"/>
      <c r="U109" s="45">
        <v>0</v>
      </c>
      <c r="V109" s="72">
        <f t="shared" si="19"/>
        <v>0</v>
      </c>
    </row>
    <row r="110" spans="1:22" x14ac:dyDescent="0.2">
      <c r="A110" s="120"/>
      <c r="B110" s="121"/>
      <c r="C110" s="121"/>
      <c r="D110" s="121"/>
      <c r="E110" s="121"/>
      <c r="F110" s="122" t="str">
        <f>"Ukupno "&amp;LOWER(B84)&amp;" - "&amp;LOWER(B85)&amp;":"</f>
        <v>Ukupno sustav protuprovalne i perimetarske zaštite - oprema:</v>
      </c>
      <c r="G110" s="160">
        <f ca="1">SUM(H86:H109)</f>
        <v>0</v>
      </c>
      <c r="H110" s="160"/>
      <c r="I110" s="49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72">
        <f t="shared" ca="1" si="19"/>
        <v>0</v>
      </c>
    </row>
    <row r="111" spans="1:22" s="24" customFormat="1" x14ac:dyDescent="0.2">
      <c r="A111" s="65"/>
      <c r="B111" s="29"/>
      <c r="C111" s="28"/>
      <c r="D111" s="28"/>
      <c r="E111" s="28"/>
      <c r="F111" s="28"/>
      <c r="G111" s="33"/>
      <c r="H111" s="64"/>
      <c r="I111" s="49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72"/>
    </row>
    <row r="112" spans="1:22" s="1" customFormat="1" x14ac:dyDescent="0.2">
      <c r="A112" s="34">
        <f t="shared" ref="A112:A121" ca="1" si="21">IF(VALUE(broj_sheet)&lt;10,
IF(OFFSET(A112,-1,0)=".",broj_sheet*10+(COUNTIF(INDIRECT(ADDRESS(1,COLUMN())&amp;":"&amp;ADDRESS(ROW()-1,COLUMN())),"&lt;99"))+1,
IF(OR(LEN(OFFSET(A112,-1,0))=2,AND(LEN(OFFSET(A112,-1,0))=0,LEN(OFFSET(A112,-3,0))=5)),
IF(LEN(OFFSET(A112,-1,0))=2,(OFFSET(A112,-1,0))*10+1,IF(AND(LEN(OFFSET(A112,-1,0))=0,LEN(OFFSET(A112,-3,0))=5),INT(LEFT(OFFSET(A112,-3,0),3))+1,"greška x")),
IF(LEN(OFFSET(A112,-1,0))=3,(OFFSET(A112,-1,0))*100+1,
IF(LEN(OFFSET(A112,-1,0))=5,(OFFSET(A112,-1,0))+1,"greška1")))),
IF(VALUE(broj_sheet)&gt;=10,
IF(OFFSET(A112,-1,0)= ".",broj_sheet*10+(COUNTIF(INDIRECT(ADDRESS(1,COLUMN())&amp;":"&amp;ADDRESS(ROW()-1,COLUMN())),"&lt;999"))+1,
IF(OR(LEN(OFFSET(A112,-1,0))=3,AND(LEN(OFFSET(A112,-1,0))=0,LEN(OFFSET(A112,-3,0))=6)),
IF(LEN(OFFSET(A112,-1,0))=3,(OFFSET(A112,-1,0))*10+1,IF(AND(LEN(OFFSET(A112,-1,0))=0,LEN(OFFSET(A112,-3,0))=6),INT(LEFT(OFFSET(A112,-3,0),4))+1,"greška y")),
IF(LEN(OFFSET(A112,-1,0))=4,(OFFSET(A112,-1,0))*100+1,
IF(LEN(OFFSET(A112,-1,0))=6,(OFFSET(A112,-1,0))+1,"greška2")))),"greška3"))</f>
        <v>522</v>
      </c>
      <c r="B112" s="53" t="s">
        <v>10</v>
      </c>
      <c r="C112" s="39"/>
      <c r="D112" s="39"/>
      <c r="E112" s="54"/>
      <c r="F112" s="55"/>
      <c r="G112" s="56"/>
      <c r="H112" s="56"/>
      <c r="I112" s="49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72"/>
    </row>
    <row r="113" spans="1:22" s="2" customFormat="1" ht="33.75" x14ac:dyDescent="0.2">
      <c r="A113" s="65">
        <f t="shared" ca="1" si="21"/>
        <v>52201</v>
      </c>
      <c r="B113" s="62" t="s">
        <v>111</v>
      </c>
      <c r="C113" s="46" t="s">
        <v>23</v>
      </c>
      <c r="D113" s="46" t="s">
        <v>23</v>
      </c>
      <c r="E113" s="78" t="s">
        <v>9</v>
      </c>
      <c r="F113" s="43">
        <f t="shared" ref="F113:F121" ca="1" si="22">INDIRECT(ADDRESS(ROW(),COLUMN()+2+broj_sheet))</f>
        <v>100</v>
      </c>
      <c r="G113" s="44"/>
      <c r="H113" s="80">
        <f t="shared" ref="H113:H121" ca="1" si="23">F113*G113</f>
        <v>0</v>
      </c>
      <c r="I113" s="49">
        <v>100</v>
      </c>
      <c r="J113" s="45">
        <v>100</v>
      </c>
      <c r="K113" s="49">
        <v>50</v>
      </c>
      <c r="L113" s="45">
        <v>50</v>
      </c>
      <c r="M113" s="49">
        <v>100</v>
      </c>
      <c r="N113" s="45">
        <v>25</v>
      </c>
      <c r="O113" s="49">
        <v>50</v>
      </c>
      <c r="P113" s="45">
        <v>50</v>
      </c>
      <c r="Q113" s="49">
        <v>50</v>
      </c>
      <c r="R113" s="45">
        <v>50</v>
      </c>
      <c r="S113" s="49">
        <v>50</v>
      </c>
      <c r="T113" s="45">
        <v>0</v>
      </c>
      <c r="U113" s="45">
        <v>0</v>
      </c>
      <c r="V113" s="72">
        <f t="shared" ref="V113:V122" si="24">SUM(I113:U113)*G113</f>
        <v>0</v>
      </c>
    </row>
    <row r="114" spans="1:22" s="2" customFormat="1" ht="33.75" x14ac:dyDescent="0.2">
      <c r="A114" s="65">
        <f t="shared" ca="1" si="21"/>
        <v>52202</v>
      </c>
      <c r="B114" s="62" t="s">
        <v>112</v>
      </c>
      <c r="C114" s="46" t="s">
        <v>23</v>
      </c>
      <c r="D114" s="46" t="s">
        <v>23</v>
      </c>
      <c r="E114" s="78" t="s">
        <v>9</v>
      </c>
      <c r="F114" s="43">
        <f t="shared" ca="1" si="22"/>
        <v>1200</v>
      </c>
      <c r="G114" s="44"/>
      <c r="H114" s="80">
        <f t="shared" ca="1" si="23"/>
        <v>0</v>
      </c>
      <c r="I114" s="49">
        <v>250</v>
      </c>
      <c r="J114" s="45">
        <v>320</v>
      </c>
      <c r="K114" s="45">
        <v>350</v>
      </c>
      <c r="L114" s="45">
        <v>350</v>
      </c>
      <c r="M114" s="45">
        <v>1200</v>
      </c>
      <c r="N114" s="45">
        <v>50</v>
      </c>
      <c r="O114" s="45">
        <v>150</v>
      </c>
      <c r="P114" s="45">
        <v>200</v>
      </c>
      <c r="Q114" s="45">
        <v>100</v>
      </c>
      <c r="R114" s="45">
        <v>300</v>
      </c>
      <c r="S114" s="45">
        <v>200</v>
      </c>
      <c r="T114" s="45">
        <v>0</v>
      </c>
      <c r="U114" s="45">
        <v>0</v>
      </c>
      <c r="V114" s="72">
        <f t="shared" si="24"/>
        <v>0</v>
      </c>
    </row>
    <row r="115" spans="1:22" s="2" customFormat="1" ht="33.75" x14ac:dyDescent="0.2">
      <c r="A115" s="65">
        <f t="shared" ca="1" si="21"/>
        <v>52203</v>
      </c>
      <c r="B115" s="62" t="s">
        <v>113</v>
      </c>
      <c r="C115" s="46" t="s">
        <v>23</v>
      </c>
      <c r="D115" s="46" t="s">
        <v>23</v>
      </c>
      <c r="E115" s="78" t="s">
        <v>9</v>
      </c>
      <c r="F115" s="43">
        <f t="shared" ca="1" si="22"/>
        <v>5000</v>
      </c>
      <c r="G115" s="44"/>
      <c r="H115" s="80">
        <f t="shared" ca="1" si="23"/>
        <v>0</v>
      </c>
      <c r="I115" s="49">
        <v>1200</v>
      </c>
      <c r="J115" s="45">
        <v>1200</v>
      </c>
      <c r="K115" s="45">
        <v>1200</v>
      </c>
      <c r="L115" s="45">
        <v>1200</v>
      </c>
      <c r="M115" s="45">
        <v>5000</v>
      </c>
      <c r="N115" s="45">
        <v>1000</v>
      </c>
      <c r="O115" s="45">
        <v>1000</v>
      </c>
      <c r="P115" s="45">
        <v>1000</v>
      </c>
      <c r="Q115" s="45">
        <v>1300</v>
      </c>
      <c r="R115" s="45">
        <v>1200</v>
      </c>
      <c r="S115" s="45">
        <v>1200</v>
      </c>
      <c r="T115" s="45">
        <v>1500</v>
      </c>
      <c r="U115" s="45">
        <v>0</v>
      </c>
      <c r="V115" s="72">
        <f t="shared" si="24"/>
        <v>0</v>
      </c>
    </row>
    <row r="116" spans="1:22" s="8" customFormat="1" ht="33.75" x14ac:dyDescent="0.2">
      <c r="A116" s="65">
        <f t="shared" ca="1" si="21"/>
        <v>52204</v>
      </c>
      <c r="B116" s="63" t="s">
        <v>155</v>
      </c>
      <c r="C116" s="46" t="s">
        <v>23</v>
      </c>
      <c r="D116" s="46" t="s">
        <v>23</v>
      </c>
      <c r="E116" s="78" t="s">
        <v>9</v>
      </c>
      <c r="F116" s="43">
        <f t="shared" ca="1" si="22"/>
        <v>30</v>
      </c>
      <c r="G116" s="44"/>
      <c r="H116" s="80">
        <f t="shared" ca="1" si="23"/>
        <v>0</v>
      </c>
      <c r="I116" s="49">
        <v>20</v>
      </c>
      <c r="J116" s="45">
        <v>20</v>
      </c>
      <c r="K116" s="45">
        <v>20</v>
      </c>
      <c r="L116" s="45">
        <v>20</v>
      </c>
      <c r="M116" s="45">
        <v>30</v>
      </c>
      <c r="N116" s="45">
        <v>20</v>
      </c>
      <c r="O116" s="45">
        <v>20</v>
      </c>
      <c r="P116" s="45">
        <v>20</v>
      </c>
      <c r="Q116" s="45">
        <v>20</v>
      </c>
      <c r="R116" s="45">
        <v>20</v>
      </c>
      <c r="S116" s="45">
        <v>20</v>
      </c>
      <c r="T116" s="45">
        <v>0</v>
      </c>
      <c r="U116" s="45">
        <v>0</v>
      </c>
      <c r="V116" s="72">
        <f t="shared" si="24"/>
        <v>0</v>
      </c>
    </row>
    <row r="117" spans="1:22" s="2" customFormat="1" ht="33.75" x14ac:dyDescent="0.2">
      <c r="A117" s="65">
        <f t="shared" ca="1" si="21"/>
        <v>52205</v>
      </c>
      <c r="B117" s="62" t="s">
        <v>114</v>
      </c>
      <c r="C117" s="46" t="s">
        <v>23</v>
      </c>
      <c r="D117" s="46" t="s">
        <v>23</v>
      </c>
      <c r="E117" s="75" t="s">
        <v>9</v>
      </c>
      <c r="F117" s="43">
        <f t="shared" ca="1" si="22"/>
        <v>150</v>
      </c>
      <c r="G117" s="44"/>
      <c r="H117" s="80">
        <f t="shared" ca="1" si="23"/>
        <v>0</v>
      </c>
      <c r="I117" s="49">
        <v>100</v>
      </c>
      <c r="J117" s="70">
        <v>250</v>
      </c>
      <c r="K117" s="70">
        <v>100</v>
      </c>
      <c r="L117" s="70">
        <v>180</v>
      </c>
      <c r="M117" s="45">
        <v>150</v>
      </c>
      <c r="N117" s="70">
        <v>120</v>
      </c>
      <c r="O117" s="70">
        <v>150</v>
      </c>
      <c r="P117" s="70">
        <v>120</v>
      </c>
      <c r="Q117" s="70">
        <v>0</v>
      </c>
      <c r="R117" s="70">
        <v>200</v>
      </c>
      <c r="S117" s="45">
        <v>50</v>
      </c>
      <c r="T117" s="45">
        <v>0</v>
      </c>
      <c r="U117" s="45">
        <v>0</v>
      </c>
      <c r="V117" s="72">
        <f t="shared" si="24"/>
        <v>0</v>
      </c>
    </row>
    <row r="118" spans="1:22" s="2" customFormat="1" ht="33.75" x14ac:dyDescent="0.2">
      <c r="A118" s="65">
        <f t="shared" ca="1" si="21"/>
        <v>52206</v>
      </c>
      <c r="B118" s="62" t="s">
        <v>169</v>
      </c>
      <c r="C118" s="46" t="s">
        <v>23</v>
      </c>
      <c r="D118" s="46" t="s">
        <v>23</v>
      </c>
      <c r="E118" s="75" t="s">
        <v>9</v>
      </c>
      <c r="F118" s="43">
        <f t="shared" ca="1" si="22"/>
        <v>50</v>
      </c>
      <c r="G118" s="44"/>
      <c r="H118" s="80">
        <f t="shared" ca="1" si="23"/>
        <v>0</v>
      </c>
      <c r="I118" s="49">
        <v>50</v>
      </c>
      <c r="J118" s="45">
        <v>50</v>
      </c>
      <c r="K118" s="45">
        <v>50</v>
      </c>
      <c r="L118" s="45">
        <v>50</v>
      </c>
      <c r="M118" s="45">
        <v>50</v>
      </c>
      <c r="N118" s="45">
        <v>50</v>
      </c>
      <c r="O118" s="45">
        <v>50</v>
      </c>
      <c r="P118" s="45">
        <v>50</v>
      </c>
      <c r="Q118" s="45">
        <v>50</v>
      </c>
      <c r="R118" s="45">
        <v>50</v>
      </c>
      <c r="S118" s="45">
        <v>50</v>
      </c>
      <c r="T118" s="45">
        <v>0</v>
      </c>
      <c r="U118" s="45">
        <v>0</v>
      </c>
      <c r="V118" s="72">
        <f t="shared" si="24"/>
        <v>0</v>
      </c>
    </row>
    <row r="119" spans="1:22" s="8" customFormat="1" ht="45" x14ac:dyDescent="0.2">
      <c r="A119" s="65">
        <f t="shared" ca="1" si="21"/>
        <v>52207</v>
      </c>
      <c r="B119" s="62" t="s">
        <v>71</v>
      </c>
      <c r="C119" s="46" t="s">
        <v>23</v>
      </c>
      <c r="D119" s="46" t="s">
        <v>23</v>
      </c>
      <c r="E119" s="78" t="s">
        <v>9</v>
      </c>
      <c r="F119" s="43">
        <f t="shared" ca="1" si="22"/>
        <v>50</v>
      </c>
      <c r="G119" s="44"/>
      <c r="H119" s="80">
        <f t="shared" ca="1" si="23"/>
        <v>0</v>
      </c>
      <c r="I119" s="49">
        <v>20</v>
      </c>
      <c r="J119" s="49">
        <v>20</v>
      </c>
      <c r="K119" s="49">
        <v>20</v>
      </c>
      <c r="L119" s="49">
        <v>20</v>
      </c>
      <c r="M119" s="49">
        <v>50</v>
      </c>
      <c r="N119" s="49">
        <v>20</v>
      </c>
      <c r="O119" s="49">
        <v>20</v>
      </c>
      <c r="P119" s="49">
        <v>20</v>
      </c>
      <c r="Q119" s="49">
        <v>20</v>
      </c>
      <c r="R119" s="49">
        <v>20</v>
      </c>
      <c r="S119" s="45">
        <v>20</v>
      </c>
      <c r="T119" s="49">
        <v>0</v>
      </c>
      <c r="U119" s="45">
        <v>0</v>
      </c>
      <c r="V119" s="72">
        <f t="shared" si="24"/>
        <v>0</v>
      </c>
    </row>
    <row r="120" spans="1:22" s="11" customFormat="1" ht="33.75" x14ac:dyDescent="0.2">
      <c r="A120" s="65">
        <f t="shared" ca="1" si="21"/>
        <v>52208</v>
      </c>
      <c r="B120" s="62" t="s">
        <v>124</v>
      </c>
      <c r="C120" s="46" t="s">
        <v>23</v>
      </c>
      <c r="D120" s="46" t="s">
        <v>23</v>
      </c>
      <c r="E120" s="78" t="s">
        <v>9</v>
      </c>
      <c r="F120" s="43">
        <f t="shared" ca="1" si="22"/>
        <v>60</v>
      </c>
      <c r="G120" s="44"/>
      <c r="H120" s="80">
        <f t="shared" ca="1" si="23"/>
        <v>0</v>
      </c>
      <c r="I120" s="49">
        <v>30</v>
      </c>
      <c r="J120" s="49">
        <v>30</v>
      </c>
      <c r="K120" s="49">
        <v>30</v>
      </c>
      <c r="L120" s="49">
        <v>30</v>
      </c>
      <c r="M120" s="49">
        <v>60</v>
      </c>
      <c r="N120" s="49">
        <v>30</v>
      </c>
      <c r="O120" s="49">
        <v>30</v>
      </c>
      <c r="P120" s="49">
        <v>30</v>
      </c>
      <c r="Q120" s="49">
        <v>30</v>
      </c>
      <c r="R120" s="49">
        <v>30</v>
      </c>
      <c r="S120" s="45">
        <v>30</v>
      </c>
      <c r="T120" s="49">
        <v>0</v>
      </c>
      <c r="U120" s="45">
        <v>0</v>
      </c>
      <c r="V120" s="72">
        <f t="shared" si="24"/>
        <v>0</v>
      </c>
    </row>
    <row r="121" spans="1:22" s="8" customFormat="1" ht="56.25" x14ac:dyDescent="0.2">
      <c r="A121" s="65">
        <f t="shared" ca="1" si="21"/>
        <v>52209</v>
      </c>
      <c r="B121" s="62" t="s">
        <v>60</v>
      </c>
      <c r="C121" s="46" t="s">
        <v>23</v>
      </c>
      <c r="D121" s="46" t="s">
        <v>23</v>
      </c>
      <c r="E121" s="78" t="s">
        <v>8</v>
      </c>
      <c r="F121" s="43">
        <f t="shared" ca="1" si="22"/>
        <v>8</v>
      </c>
      <c r="G121" s="44"/>
      <c r="H121" s="80">
        <f t="shared" ca="1" si="23"/>
        <v>0</v>
      </c>
      <c r="I121" s="49">
        <v>1</v>
      </c>
      <c r="J121" s="71">
        <v>1</v>
      </c>
      <c r="K121" s="71">
        <v>1</v>
      </c>
      <c r="L121" s="71">
        <v>1</v>
      </c>
      <c r="M121" s="71">
        <v>8</v>
      </c>
      <c r="N121" s="71">
        <v>1</v>
      </c>
      <c r="O121" s="71">
        <v>1</v>
      </c>
      <c r="P121" s="71">
        <v>1</v>
      </c>
      <c r="Q121" s="71">
        <v>1</v>
      </c>
      <c r="R121" s="71">
        <v>1</v>
      </c>
      <c r="S121" s="45">
        <v>1</v>
      </c>
      <c r="T121" s="71">
        <v>0</v>
      </c>
      <c r="U121" s="45">
        <v>0</v>
      </c>
      <c r="V121" s="72">
        <f t="shared" si="24"/>
        <v>0</v>
      </c>
    </row>
    <row r="122" spans="1:22" x14ac:dyDescent="0.2">
      <c r="A122" s="120"/>
      <c r="B122" s="121"/>
      <c r="C122" s="121"/>
      <c r="D122" s="121"/>
      <c r="E122" s="121"/>
      <c r="F122" s="122" t="str">
        <f>"Ukupno "&amp;LOWER(B84)&amp;" - "&amp;LOWER(B112)&amp;":"</f>
        <v>Ukupno sustav protuprovalne i perimetarske zaštite - instalacije:</v>
      </c>
      <c r="G122" s="160">
        <f ca="1">SUM(H113:H121)</f>
        <v>0</v>
      </c>
      <c r="H122" s="160"/>
      <c r="I122" s="49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72">
        <f t="shared" ca="1" si="24"/>
        <v>0</v>
      </c>
    </row>
    <row r="123" spans="1:22" s="24" customFormat="1" x14ac:dyDescent="0.2">
      <c r="A123" s="65"/>
      <c r="B123" s="29"/>
      <c r="C123" s="28"/>
      <c r="D123" s="28"/>
      <c r="E123" s="28"/>
      <c r="F123" s="28"/>
      <c r="G123" s="33"/>
      <c r="H123" s="64"/>
      <c r="I123" s="49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72"/>
    </row>
    <row r="124" spans="1:22" s="1" customFormat="1" x14ac:dyDescent="0.2">
      <c r="A124" s="34">
        <f t="shared" ref="A124:A129" ca="1" si="25">IF(VALUE(broj_sheet)&lt;10,
IF(OFFSET(A124,-1,0)=".",broj_sheet*10+(COUNTIF(INDIRECT(ADDRESS(1,COLUMN())&amp;":"&amp;ADDRESS(ROW()-1,COLUMN())),"&lt;99"))+1,
IF(OR(LEN(OFFSET(A124,-1,0))=2,AND(LEN(OFFSET(A124,-1,0))=0,LEN(OFFSET(A124,-3,0))=5)),
IF(LEN(OFFSET(A124,-1,0))=2,(OFFSET(A124,-1,0))*10+1,IF(AND(LEN(OFFSET(A124,-1,0))=0,LEN(OFFSET(A124,-3,0))=5),INT(LEFT(OFFSET(A124,-3,0),3))+1,"greška x")),
IF(LEN(OFFSET(A124,-1,0))=3,(OFFSET(A124,-1,0))*100+1,
IF(LEN(OFFSET(A124,-1,0))=5,(OFFSET(A124,-1,0))+1,"greška1")))),
IF(VALUE(broj_sheet)&gt;=10,
IF(OFFSET(A124,-1,0)= ".",broj_sheet*10+(COUNTIF(INDIRECT(ADDRESS(1,COLUMN())&amp;":"&amp;ADDRESS(ROW()-1,COLUMN())),"&lt;999"))+1,
IF(OR(LEN(OFFSET(A124,-1,0))=3,AND(LEN(OFFSET(A124,-1,0))=0,LEN(OFFSET(A124,-3,0))=6)),
IF(LEN(OFFSET(A124,-1,0))=3,(OFFSET(A124,-1,0))*10+1,IF(AND(LEN(OFFSET(A124,-1,0))=0,LEN(OFFSET(A124,-3,0))=6),INT(LEFT(OFFSET(A124,-3,0),4))+1,"greška y")),
IF(LEN(OFFSET(A124,-1,0))=4,(OFFSET(A124,-1,0))*100+1,
IF(LEN(OFFSET(A124,-1,0))=6,(OFFSET(A124,-1,0))+1,"greška2")))),"greška3"))</f>
        <v>523</v>
      </c>
      <c r="B124" s="53" t="s">
        <v>15</v>
      </c>
      <c r="C124" s="39"/>
      <c r="D124" s="39"/>
      <c r="E124" s="54"/>
      <c r="F124" s="55"/>
      <c r="G124" s="56"/>
      <c r="H124" s="56"/>
      <c r="I124" s="49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72"/>
    </row>
    <row r="125" spans="1:22" s="10" customFormat="1" ht="45" x14ac:dyDescent="0.2">
      <c r="A125" s="73">
        <f t="shared" ca="1" si="25"/>
        <v>52301</v>
      </c>
      <c r="B125" s="52" t="s">
        <v>56</v>
      </c>
      <c r="C125" s="46" t="s">
        <v>23</v>
      </c>
      <c r="D125" s="46" t="s">
        <v>23</v>
      </c>
      <c r="E125" s="75" t="s">
        <v>8</v>
      </c>
      <c r="F125" s="43">
        <f t="shared" ref="F125:F129" ca="1" si="26">INDIRECT(ADDRESS(ROW(),COLUMN()+2+broj_sheet))</f>
        <v>1</v>
      </c>
      <c r="G125" s="44"/>
      <c r="H125" s="83">
        <f t="shared" ref="H125:H129" ca="1" si="27">G125*F125</f>
        <v>0</v>
      </c>
      <c r="I125" s="49">
        <v>1</v>
      </c>
      <c r="J125" s="49">
        <v>1</v>
      </c>
      <c r="K125" s="49">
        <v>1</v>
      </c>
      <c r="L125" s="49">
        <v>1</v>
      </c>
      <c r="M125" s="49">
        <v>1</v>
      </c>
      <c r="N125" s="49">
        <v>1</v>
      </c>
      <c r="O125" s="49">
        <v>1</v>
      </c>
      <c r="P125" s="49">
        <v>1</v>
      </c>
      <c r="Q125" s="49">
        <v>1</v>
      </c>
      <c r="R125" s="49">
        <v>1</v>
      </c>
      <c r="S125" s="49">
        <v>1</v>
      </c>
      <c r="T125" s="49">
        <v>1</v>
      </c>
      <c r="U125" s="49">
        <v>0</v>
      </c>
      <c r="V125" s="72">
        <f t="shared" ref="V125:V130" si="28">SUM(I125:U125)*G125</f>
        <v>0</v>
      </c>
    </row>
    <row r="126" spans="1:22" s="2" customFormat="1" ht="33.75" x14ac:dyDescent="0.2">
      <c r="A126" s="73">
        <f t="shared" ca="1" si="25"/>
        <v>52302</v>
      </c>
      <c r="B126" s="52" t="s">
        <v>123</v>
      </c>
      <c r="C126" s="46" t="s">
        <v>23</v>
      </c>
      <c r="D126" s="46" t="s">
        <v>23</v>
      </c>
      <c r="E126" s="75" t="s">
        <v>8</v>
      </c>
      <c r="F126" s="43">
        <f t="shared" ca="1" si="26"/>
        <v>1</v>
      </c>
      <c r="G126" s="44"/>
      <c r="H126" s="76">
        <f t="shared" ca="1" si="27"/>
        <v>0</v>
      </c>
      <c r="I126" s="49">
        <v>1</v>
      </c>
      <c r="J126" s="49">
        <v>1</v>
      </c>
      <c r="K126" s="49">
        <v>1</v>
      </c>
      <c r="L126" s="49">
        <v>1</v>
      </c>
      <c r="M126" s="49">
        <v>1</v>
      </c>
      <c r="N126" s="49">
        <v>1</v>
      </c>
      <c r="O126" s="49">
        <v>1</v>
      </c>
      <c r="P126" s="49">
        <v>1</v>
      </c>
      <c r="Q126" s="49">
        <v>1</v>
      </c>
      <c r="R126" s="49">
        <v>1</v>
      </c>
      <c r="S126" s="49">
        <v>1</v>
      </c>
      <c r="T126" s="49">
        <v>0</v>
      </c>
      <c r="U126" s="49">
        <v>0</v>
      </c>
      <c r="V126" s="72">
        <f t="shared" si="28"/>
        <v>0</v>
      </c>
    </row>
    <row r="127" spans="1:22" s="2" customFormat="1" ht="45" x14ac:dyDescent="0.2">
      <c r="A127" s="73">
        <f t="shared" ca="1" si="25"/>
        <v>52303</v>
      </c>
      <c r="B127" s="52" t="s">
        <v>125</v>
      </c>
      <c r="C127" s="46" t="s">
        <v>23</v>
      </c>
      <c r="D127" s="46" t="s">
        <v>23</v>
      </c>
      <c r="E127" s="75" t="s">
        <v>8</v>
      </c>
      <c r="F127" s="43">
        <f t="shared" ca="1" si="26"/>
        <v>1</v>
      </c>
      <c r="G127" s="44"/>
      <c r="H127" s="76">
        <f ca="1">G127*F127</f>
        <v>0</v>
      </c>
      <c r="I127" s="49">
        <v>1</v>
      </c>
      <c r="J127" s="49">
        <v>1</v>
      </c>
      <c r="K127" s="49">
        <v>1</v>
      </c>
      <c r="L127" s="49">
        <v>1</v>
      </c>
      <c r="M127" s="49">
        <v>1</v>
      </c>
      <c r="N127" s="49">
        <v>1</v>
      </c>
      <c r="O127" s="49">
        <v>1</v>
      </c>
      <c r="P127" s="49">
        <v>1</v>
      </c>
      <c r="Q127" s="49">
        <v>1</v>
      </c>
      <c r="R127" s="49">
        <v>1</v>
      </c>
      <c r="S127" s="49">
        <v>1</v>
      </c>
      <c r="T127" s="49">
        <v>0</v>
      </c>
      <c r="U127" s="49">
        <v>0</v>
      </c>
      <c r="V127" s="72">
        <f t="shared" si="28"/>
        <v>0</v>
      </c>
    </row>
    <row r="128" spans="1:22" s="2" customFormat="1" ht="45" x14ac:dyDescent="0.2">
      <c r="A128" s="73">
        <f t="shared" ca="1" si="25"/>
        <v>52304</v>
      </c>
      <c r="B128" s="32" t="s">
        <v>70</v>
      </c>
      <c r="C128" s="46" t="s">
        <v>23</v>
      </c>
      <c r="D128" s="46" t="s">
        <v>23</v>
      </c>
      <c r="E128" s="75" t="s">
        <v>8</v>
      </c>
      <c r="F128" s="43">
        <f t="shared" ca="1" si="26"/>
        <v>1</v>
      </c>
      <c r="G128" s="44"/>
      <c r="H128" s="76">
        <f ca="1">G128*F128</f>
        <v>0</v>
      </c>
      <c r="I128" s="49">
        <v>1</v>
      </c>
      <c r="J128" s="49">
        <v>1</v>
      </c>
      <c r="K128" s="49">
        <v>1</v>
      </c>
      <c r="L128" s="49">
        <v>1</v>
      </c>
      <c r="M128" s="49">
        <v>1</v>
      </c>
      <c r="N128" s="49">
        <v>1</v>
      </c>
      <c r="O128" s="49">
        <v>1</v>
      </c>
      <c r="P128" s="49">
        <v>1</v>
      </c>
      <c r="Q128" s="49">
        <v>1</v>
      </c>
      <c r="R128" s="49">
        <v>1</v>
      </c>
      <c r="S128" s="49">
        <v>1</v>
      </c>
      <c r="T128" s="49">
        <v>0</v>
      </c>
      <c r="U128" s="49">
        <v>0</v>
      </c>
      <c r="V128" s="72">
        <f t="shared" si="28"/>
        <v>0</v>
      </c>
    </row>
    <row r="129" spans="1:22" s="2" customFormat="1" ht="33.75" x14ac:dyDescent="0.2">
      <c r="A129" s="73">
        <f t="shared" ca="1" si="25"/>
        <v>52305</v>
      </c>
      <c r="B129" s="52" t="s">
        <v>69</v>
      </c>
      <c r="C129" s="46" t="s">
        <v>23</v>
      </c>
      <c r="D129" s="46" t="s">
        <v>23</v>
      </c>
      <c r="E129" s="75" t="s">
        <v>8</v>
      </c>
      <c r="F129" s="43">
        <f t="shared" ca="1" si="26"/>
        <v>1</v>
      </c>
      <c r="G129" s="44"/>
      <c r="H129" s="76">
        <f t="shared" ca="1" si="27"/>
        <v>0</v>
      </c>
      <c r="I129" s="49">
        <v>1</v>
      </c>
      <c r="J129" s="49">
        <v>1</v>
      </c>
      <c r="K129" s="49">
        <v>1</v>
      </c>
      <c r="L129" s="49">
        <v>1</v>
      </c>
      <c r="M129" s="49">
        <v>1</v>
      </c>
      <c r="N129" s="49">
        <v>1</v>
      </c>
      <c r="O129" s="49">
        <v>1</v>
      </c>
      <c r="P129" s="49">
        <v>1</v>
      </c>
      <c r="Q129" s="49">
        <v>1</v>
      </c>
      <c r="R129" s="49">
        <v>1</v>
      </c>
      <c r="S129" s="49">
        <v>1</v>
      </c>
      <c r="T129" s="49">
        <v>0</v>
      </c>
      <c r="U129" s="49">
        <v>0</v>
      </c>
      <c r="V129" s="72">
        <f t="shared" si="28"/>
        <v>0</v>
      </c>
    </row>
    <row r="130" spans="1:22" x14ac:dyDescent="0.2">
      <c r="A130" s="120"/>
      <c r="B130" s="121"/>
      <c r="C130" s="121"/>
      <c r="D130" s="121"/>
      <c r="E130" s="121"/>
      <c r="F130" s="122" t="str">
        <f>"Ukupno "&amp;LOWER(B84)&amp;" - "&amp;LOWER(B124)&amp;":"</f>
        <v>Ukupno sustav protuprovalne i perimetarske zaštite - usluga:</v>
      </c>
      <c r="G130" s="160">
        <f ca="1">SUM(H125:H129)</f>
        <v>0</v>
      </c>
      <c r="H130" s="160"/>
      <c r="I130" s="49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72">
        <f t="shared" ca="1" si="28"/>
        <v>0</v>
      </c>
    </row>
    <row r="131" spans="1:22" s="24" customFormat="1" x14ac:dyDescent="0.2">
      <c r="A131" s="65" t="s">
        <v>36</v>
      </c>
      <c r="B131" s="29"/>
      <c r="C131" s="28"/>
      <c r="D131" s="28"/>
      <c r="E131" s="28"/>
      <c r="F131" s="28"/>
      <c r="G131" s="33"/>
      <c r="H131" s="64"/>
      <c r="I131" s="49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72"/>
    </row>
    <row r="132" spans="1:22" s="1" customFormat="1" x14ac:dyDescent="0.2">
      <c r="A132" s="34">
        <f t="shared" ref="A132:A136" ca="1" si="29">IF(VALUE(broj_sheet)&lt;10,
IF(OFFSET(A132,-1,0)=".",broj_sheet*10+(COUNTIF(INDIRECT(ADDRESS(1,COLUMN())&amp;":"&amp;ADDRESS(ROW()-1,COLUMN())),"&lt;99"))+1,
IF(OR(LEN(OFFSET(A132,-1,0))=2,AND(LEN(OFFSET(A132,-1,0))=0,LEN(OFFSET(A132,-3,0))=5)),
IF(LEN(OFFSET(A132,-1,0))=2,(OFFSET(A132,-1,0))*10+1,IF(AND(LEN(OFFSET(A132,-1,0))=0,LEN(OFFSET(A132,-3,0))=5),INT(LEFT(OFFSET(A132,-3,0),3))+1,"greška x")),
IF(LEN(OFFSET(A132,-1,0))=3,(OFFSET(A132,-1,0))*100+1,
IF(LEN(OFFSET(A132,-1,0))=5,(OFFSET(A132,-1,0))+1,"greška1")))),
IF(VALUE(broj_sheet)&gt;=10,
IF(OFFSET(A132,-1,0)= ".",broj_sheet*10+(COUNTIF(INDIRECT(ADDRESS(1,COLUMN())&amp;":"&amp;ADDRESS(ROW()-1,COLUMN())),"&lt;999"))+1,
IF(OR(LEN(OFFSET(A132,-1,0))=3,AND(LEN(OFFSET(A132,-1,0))=0,LEN(OFFSET(A132,-3,0))=6)),
IF(LEN(OFFSET(A132,-1,0))=3,(OFFSET(A132,-1,0))*10+1,IF(AND(LEN(OFFSET(A132,-1,0))=0,LEN(OFFSET(A132,-3,0))=6),INT(LEFT(OFFSET(A132,-3,0),4))+1,"greška y")),
IF(LEN(OFFSET(A132,-1,0))=4,(OFFSET(A132,-1,0))*100+1,
IF(LEN(OFFSET(A132,-1,0))=6,(OFFSET(A132,-1,0))+1,"greška2")))),"greška3"))</f>
        <v>53</v>
      </c>
      <c r="B132" s="53" t="s">
        <v>16</v>
      </c>
      <c r="C132" s="39"/>
      <c r="D132" s="39"/>
      <c r="E132" s="54"/>
      <c r="F132" s="55"/>
      <c r="G132" s="56"/>
      <c r="H132" s="56"/>
      <c r="I132" s="49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72"/>
    </row>
    <row r="133" spans="1:22" s="3" customFormat="1" x14ac:dyDescent="0.2">
      <c r="A133" s="34">
        <f t="shared" ca="1" si="29"/>
        <v>531</v>
      </c>
      <c r="B133" s="57" t="s">
        <v>17</v>
      </c>
      <c r="C133" s="58"/>
      <c r="D133" s="58"/>
      <c r="E133" s="59"/>
      <c r="F133" s="60"/>
      <c r="G133" s="61"/>
      <c r="H133" s="61"/>
      <c r="I133" s="49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72"/>
    </row>
    <row r="134" spans="1:22" s="3" customFormat="1" ht="180" x14ac:dyDescent="0.2">
      <c r="A134" s="65">
        <f t="shared" ca="1" si="29"/>
        <v>53101</v>
      </c>
      <c r="B134" s="32" t="s">
        <v>151</v>
      </c>
      <c r="C134" s="46" t="s">
        <v>23</v>
      </c>
      <c r="D134" s="46" t="s">
        <v>23</v>
      </c>
      <c r="E134" s="75" t="s">
        <v>8</v>
      </c>
      <c r="F134" s="43">
        <f ca="1">INDIRECT(ADDRESS(ROW(),COLUMN()+2+broj_sheet))</f>
        <v>1</v>
      </c>
      <c r="G134" s="86"/>
      <c r="H134" s="87">
        <f ca="1">F134*G134</f>
        <v>0</v>
      </c>
      <c r="I134" s="49">
        <v>1</v>
      </c>
      <c r="J134" s="49">
        <v>1</v>
      </c>
      <c r="K134" s="49">
        <v>1</v>
      </c>
      <c r="L134" s="49">
        <v>1</v>
      </c>
      <c r="M134" s="49">
        <v>1</v>
      </c>
      <c r="N134" s="49">
        <v>1</v>
      </c>
      <c r="O134" s="49">
        <v>1</v>
      </c>
      <c r="P134" s="49">
        <v>1</v>
      </c>
      <c r="Q134" s="49">
        <v>1</v>
      </c>
      <c r="R134" s="49">
        <v>1</v>
      </c>
      <c r="S134" s="49">
        <v>1</v>
      </c>
      <c r="T134" s="49">
        <v>0</v>
      </c>
      <c r="U134" s="49">
        <v>1</v>
      </c>
      <c r="V134" s="72">
        <f>SUM(I134:U134)*G134</f>
        <v>0</v>
      </c>
    </row>
    <row r="135" spans="1:22" s="12" customFormat="1" ht="180" x14ac:dyDescent="0.2">
      <c r="A135" s="65">
        <f t="shared" ca="1" si="29"/>
        <v>53102</v>
      </c>
      <c r="B135" s="32" t="s">
        <v>87</v>
      </c>
      <c r="C135" s="46" t="s">
        <v>23</v>
      </c>
      <c r="D135" s="46" t="s">
        <v>23</v>
      </c>
      <c r="E135" s="75" t="s">
        <v>8</v>
      </c>
      <c r="F135" s="43">
        <f ca="1">INDIRECT(ADDRESS(ROW(),COLUMN()+2+broj_sheet))</f>
        <v>1</v>
      </c>
      <c r="G135" s="86"/>
      <c r="H135" s="87">
        <f ca="1">F135*G135</f>
        <v>0</v>
      </c>
      <c r="I135" s="49">
        <v>1</v>
      </c>
      <c r="J135" s="49">
        <v>1</v>
      </c>
      <c r="K135" s="49">
        <v>1</v>
      </c>
      <c r="L135" s="49">
        <v>1</v>
      </c>
      <c r="M135" s="49">
        <v>1</v>
      </c>
      <c r="N135" s="49">
        <v>1</v>
      </c>
      <c r="O135" s="49">
        <v>1</v>
      </c>
      <c r="P135" s="49">
        <v>1</v>
      </c>
      <c r="Q135" s="49">
        <v>1</v>
      </c>
      <c r="R135" s="49">
        <v>1</v>
      </c>
      <c r="S135" s="49">
        <v>1</v>
      </c>
      <c r="T135" s="49">
        <v>1</v>
      </c>
      <c r="U135" s="49">
        <v>1</v>
      </c>
      <c r="V135" s="72">
        <f>SUM(I135:U135)*G135</f>
        <v>0</v>
      </c>
    </row>
    <row r="136" spans="1:22" s="12" customFormat="1" ht="33.75" x14ac:dyDescent="0.2">
      <c r="A136" s="65">
        <f t="shared" ca="1" si="29"/>
        <v>53103</v>
      </c>
      <c r="B136" s="52" t="s">
        <v>131</v>
      </c>
      <c r="C136" s="46" t="s">
        <v>23</v>
      </c>
      <c r="D136" s="46" t="s">
        <v>23</v>
      </c>
      <c r="E136" s="75" t="s">
        <v>8</v>
      </c>
      <c r="F136" s="43">
        <f ca="1">INDIRECT(ADDRESS(ROW(),COLUMN()+2+broj_sheet))</f>
        <v>1</v>
      </c>
      <c r="G136" s="86"/>
      <c r="H136" s="87">
        <f ca="1">F136*G136</f>
        <v>0</v>
      </c>
      <c r="I136" s="49">
        <v>1</v>
      </c>
      <c r="J136" s="49">
        <v>1</v>
      </c>
      <c r="K136" s="49">
        <v>1</v>
      </c>
      <c r="L136" s="49">
        <v>1</v>
      </c>
      <c r="M136" s="49">
        <v>1</v>
      </c>
      <c r="N136" s="49">
        <v>1</v>
      </c>
      <c r="O136" s="49">
        <v>1</v>
      </c>
      <c r="P136" s="49">
        <v>1</v>
      </c>
      <c r="Q136" s="49">
        <v>1</v>
      </c>
      <c r="R136" s="49">
        <v>1</v>
      </c>
      <c r="S136" s="49">
        <v>1</v>
      </c>
      <c r="T136" s="49">
        <v>1</v>
      </c>
      <c r="U136" s="49">
        <v>1</v>
      </c>
      <c r="V136" s="72">
        <f>SUM(I136:U136)*G136</f>
        <v>0</v>
      </c>
    </row>
    <row r="137" spans="1:22" x14ac:dyDescent="0.2">
      <c r="A137" s="120"/>
      <c r="B137" s="121"/>
      <c r="C137" s="121"/>
      <c r="D137" s="121"/>
      <c r="E137" s="121"/>
      <c r="F137" s="122" t="str">
        <f>"Ukupno "&amp;LOWER(B132)&amp;" - "&amp;LOWER(B133)&amp;":"</f>
        <v>Ukupno zajedničke usluge - opće usluge:</v>
      </c>
      <c r="G137" s="160">
        <f ca="1">SUM(H134:H136)</f>
        <v>0</v>
      </c>
      <c r="H137" s="160"/>
      <c r="I137" s="49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72">
        <f ca="1">SUM(I137:U137)*G137</f>
        <v>0</v>
      </c>
    </row>
    <row r="138" spans="1:22" s="24" customFormat="1" x14ac:dyDescent="0.2">
      <c r="A138" s="65"/>
      <c r="B138" s="29"/>
      <c r="C138" s="28"/>
      <c r="D138" s="28"/>
      <c r="E138" s="28"/>
      <c r="F138" s="28"/>
      <c r="G138" s="33"/>
      <c r="H138" s="64"/>
      <c r="I138" s="49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72"/>
    </row>
    <row r="139" spans="1:22" s="1" customFormat="1" x14ac:dyDescent="0.2">
      <c r="A139" s="34">
        <f t="shared" ref="A139:A150" ca="1" si="30">IF(VALUE(broj_sheet)&lt;10,
IF(OFFSET(A139,-1,0)=".",broj_sheet*10+(COUNTIF(INDIRECT(ADDRESS(1,COLUMN())&amp;":"&amp;ADDRESS(ROW()-1,COLUMN())),"&lt;99"))+1,
IF(OR(LEN(OFFSET(A139,-1,0))=2,AND(LEN(OFFSET(A139,-1,0))=0,LEN(OFFSET(A139,-3,0))=5)),
IF(LEN(OFFSET(A139,-1,0))=2,(OFFSET(A139,-1,0))*10+1,IF(AND(LEN(OFFSET(A139,-1,0))=0,LEN(OFFSET(A139,-3,0))=5),INT(LEFT(OFFSET(A139,-3,0),3))+1,"greška x")),
IF(LEN(OFFSET(A139,-1,0))=3,(OFFSET(A139,-1,0))*100+1,
IF(LEN(OFFSET(A139,-1,0))=5,(OFFSET(A139,-1,0))+1,"greška1")))),
IF(VALUE(broj_sheet)&gt;=10,
IF(OFFSET(A139,-1,0)= ".",broj_sheet*10+(COUNTIF(INDIRECT(ADDRESS(1,COLUMN())&amp;":"&amp;ADDRESS(ROW()-1,COLUMN())),"&lt;999"))+1,
IF(OR(LEN(OFFSET(A139,-1,0))=3,AND(LEN(OFFSET(A139,-1,0))=0,LEN(OFFSET(A139,-3,0))=6)),
IF(LEN(OFFSET(A139,-1,0))=3,(OFFSET(A139,-1,0))*10+1,IF(AND(LEN(OFFSET(A139,-1,0))=0,LEN(OFFSET(A139,-3,0))=6),INT(LEFT(OFFSET(A139,-3,0),4))+1,"greška y")),
IF(LEN(OFFSET(A139,-1,0))=4,(OFFSET(A139,-1,0))*100+1,
IF(LEN(OFFSET(A139,-1,0))=6,(OFFSET(A139,-1,0))+1,"greška2")))),"greška3"))</f>
        <v>532</v>
      </c>
      <c r="B139" s="53" t="s">
        <v>18</v>
      </c>
      <c r="C139" s="39"/>
      <c r="D139" s="39"/>
      <c r="E139" s="54"/>
      <c r="F139" s="55"/>
      <c r="G139" s="56"/>
      <c r="H139" s="56"/>
      <c r="I139" s="49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72"/>
    </row>
    <row r="140" spans="1:22" s="13" customFormat="1" ht="22.5" x14ac:dyDescent="0.2">
      <c r="A140" s="65">
        <f t="shared" ca="1" si="30"/>
        <v>53201</v>
      </c>
      <c r="B140" s="32" t="s">
        <v>68</v>
      </c>
      <c r="C140" s="46" t="s">
        <v>23</v>
      </c>
      <c r="D140" s="46" t="s">
        <v>23</v>
      </c>
      <c r="E140" s="75" t="s">
        <v>9</v>
      </c>
      <c r="F140" s="43">
        <f t="shared" ref="F140:F150" ca="1" si="31">INDIRECT(ADDRESS(ROW(),COLUMN()+2+broj_sheet))</f>
        <v>360</v>
      </c>
      <c r="G140" s="44"/>
      <c r="H140" s="77">
        <f t="shared" ref="H140:H150" ca="1" si="32">F140*G140</f>
        <v>0</v>
      </c>
      <c r="I140" s="49">
        <v>117</v>
      </c>
      <c r="J140" s="45">
        <v>400</v>
      </c>
      <c r="K140" s="45">
        <v>110</v>
      </c>
      <c r="L140" s="45">
        <v>105</v>
      </c>
      <c r="M140" s="45">
        <v>360</v>
      </c>
      <c r="N140" s="45">
        <v>35</v>
      </c>
      <c r="O140" s="45">
        <v>160</v>
      </c>
      <c r="P140" s="45">
        <v>170</v>
      </c>
      <c r="Q140" s="45">
        <v>165</v>
      </c>
      <c r="R140" s="45">
        <v>100</v>
      </c>
      <c r="S140" s="45">
        <v>40</v>
      </c>
      <c r="T140" s="45">
        <v>0</v>
      </c>
      <c r="U140" s="45">
        <v>0</v>
      </c>
      <c r="V140" s="72">
        <f t="shared" ref="V140:V150" si="33">SUM(I140:U140)*G140</f>
        <v>0</v>
      </c>
    </row>
    <row r="141" spans="1:22" s="13" customFormat="1" ht="180" x14ac:dyDescent="0.2">
      <c r="A141" s="65">
        <f t="shared" ca="1" si="30"/>
        <v>53202</v>
      </c>
      <c r="B141" s="138" t="s">
        <v>86</v>
      </c>
      <c r="C141" s="46" t="s">
        <v>23</v>
      </c>
      <c r="D141" s="46" t="s">
        <v>23</v>
      </c>
      <c r="E141" s="75" t="s">
        <v>9</v>
      </c>
      <c r="F141" s="43">
        <f t="shared" ca="1" si="31"/>
        <v>340</v>
      </c>
      <c r="G141" s="44"/>
      <c r="H141" s="77">
        <f t="shared" ca="1" si="32"/>
        <v>0</v>
      </c>
      <c r="I141" s="49">
        <v>107</v>
      </c>
      <c r="J141" s="49">
        <v>270</v>
      </c>
      <c r="K141" s="49">
        <v>95</v>
      </c>
      <c r="L141" s="49">
        <v>95</v>
      </c>
      <c r="M141" s="49">
        <v>340</v>
      </c>
      <c r="N141" s="49">
        <v>35</v>
      </c>
      <c r="O141" s="49">
        <v>140</v>
      </c>
      <c r="P141" s="49">
        <v>160</v>
      </c>
      <c r="Q141" s="49">
        <v>115</v>
      </c>
      <c r="R141" s="49">
        <v>90</v>
      </c>
      <c r="S141" s="49">
        <v>35</v>
      </c>
      <c r="T141" s="49">
        <v>0</v>
      </c>
      <c r="U141" s="49">
        <v>0</v>
      </c>
      <c r="V141" s="72">
        <f t="shared" si="33"/>
        <v>0</v>
      </c>
    </row>
    <row r="142" spans="1:22" s="13" customFormat="1" ht="202.5" x14ac:dyDescent="0.2">
      <c r="A142" s="65">
        <f t="shared" ca="1" si="30"/>
        <v>53203</v>
      </c>
      <c r="B142" s="138" t="s">
        <v>85</v>
      </c>
      <c r="C142" s="46" t="s">
        <v>23</v>
      </c>
      <c r="D142" s="46" t="s">
        <v>23</v>
      </c>
      <c r="E142" s="75" t="s">
        <v>9</v>
      </c>
      <c r="F142" s="43">
        <f t="shared" ca="1" si="31"/>
        <v>23</v>
      </c>
      <c r="G142" s="44"/>
      <c r="H142" s="77">
        <f t="shared" ca="1" si="32"/>
        <v>0</v>
      </c>
      <c r="I142" s="49">
        <v>10</v>
      </c>
      <c r="J142" s="49">
        <v>16</v>
      </c>
      <c r="K142" s="49">
        <v>17</v>
      </c>
      <c r="L142" s="49">
        <v>10</v>
      </c>
      <c r="M142" s="49">
        <v>23</v>
      </c>
      <c r="N142" s="49">
        <v>2.5</v>
      </c>
      <c r="O142" s="49">
        <v>20</v>
      </c>
      <c r="P142" s="49">
        <v>10</v>
      </c>
      <c r="Q142" s="49">
        <v>50</v>
      </c>
      <c r="R142" s="49">
        <v>10</v>
      </c>
      <c r="S142" s="49">
        <v>5</v>
      </c>
      <c r="T142" s="49">
        <v>0</v>
      </c>
      <c r="U142" s="49">
        <v>0</v>
      </c>
      <c r="V142" s="72">
        <f t="shared" si="33"/>
        <v>0</v>
      </c>
    </row>
    <row r="143" spans="1:22" s="14" customFormat="1" ht="22.5" x14ac:dyDescent="0.2">
      <c r="A143" s="65">
        <f t="shared" ca="1" si="30"/>
        <v>53204</v>
      </c>
      <c r="B143" s="32" t="s">
        <v>63</v>
      </c>
      <c r="C143" s="46" t="s">
        <v>23</v>
      </c>
      <c r="D143" s="46" t="s">
        <v>23</v>
      </c>
      <c r="E143" s="75" t="s">
        <v>9</v>
      </c>
      <c r="F143" s="43">
        <f t="shared" ca="1" si="31"/>
        <v>1100</v>
      </c>
      <c r="G143" s="44"/>
      <c r="H143" s="77">
        <f t="shared" ca="1" si="32"/>
        <v>0</v>
      </c>
      <c r="I143" s="49">
        <v>0</v>
      </c>
      <c r="J143" s="49">
        <v>1200</v>
      </c>
      <c r="K143" s="45">
        <v>0</v>
      </c>
      <c r="L143" s="45">
        <v>0</v>
      </c>
      <c r="M143" s="45">
        <v>1100</v>
      </c>
      <c r="N143" s="45">
        <v>0</v>
      </c>
      <c r="O143" s="45">
        <v>200</v>
      </c>
      <c r="P143" s="45">
        <v>0</v>
      </c>
      <c r="Q143" s="45">
        <v>250</v>
      </c>
      <c r="R143" s="45">
        <v>300</v>
      </c>
      <c r="S143" s="45">
        <v>150</v>
      </c>
      <c r="T143" s="45">
        <v>0</v>
      </c>
      <c r="U143" s="45">
        <v>0</v>
      </c>
      <c r="V143" s="72">
        <f t="shared" si="33"/>
        <v>0</v>
      </c>
    </row>
    <row r="144" spans="1:22" s="14" customFormat="1" ht="22.5" x14ac:dyDescent="0.2">
      <c r="A144" s="69">
        <f t="shared" ca="1" si="30"/>
        <v>53205</v>
      </c>
      <c r="B144" s="32" t="s">
        <v>64</v>
      </c>
      <c r="C144" s="46" t="s">
        <v>23</v>
      </c>
      <c r="D144" s="46" t="s">
        <v>23</v>
      </c>
      <c r="E144" s="75" t="s">
        <v>9</v>
      </c>
      <c r="F144" s="43">
        <f t="shared" ca="1" si="31"/>
        <v>180</v>
      </c>
      <c r="G144" s="44"/>
      <c r="H144" s="77">
        <f t="shared" ca="1" si="32"/>
        <v>0</v>
      </c>
      <c r="I144" s="49">
        <v>260</v>
      </c>
      <c r="J144" s="49">
        <v>200</v>
      </c>
      <c r="K144" s="45">
        <v>200</v>
      </c>
      <c r="L144" s="45">
        <v>160</v>
      </c>
      <c r="M144" s="45">
        <v>180</v>
      </c>
      <c r="N144" s="45">
        <v>70</v>
      </c>
      <c r="O144" s="45">
        <v>250</v>
      </c>
      <c r="P144" s="45">
        <v>320</v>
      </c>
      <c r="Q144" s="45">
        <v>150</v>
      </c>
      <c r="R144" s="45">
        <v>50</v>
      </c>
      <c r="S144" s="45">
        <v>50</v>
      </c>
      <c r="T144" s="45">
        <v>0</v>
      </c>
      <c r="U144" s="45">
        <v>0</v>
      </c>
      <c r="V144" s="72">
        <f t="shared" si="33"/>
        <v>0</v>
      </c>
    </row>
    <row r="145" spans="1:22" s="13" customFormat="1" ht="56.25" x14ac:dyDescent="0.2">
      <c r="A145" s="65">
        <f t="shared" ca="1" si="30"/>
        <v>53206</v>
      </c>
      <c r="B145" s="32" t="s">
        <v>147</v>
      </c>
      <c r="C145" s="46" t="s">
        <v>23</v>
      </c>
      <c r="D145" s="46" t="s">
        <v>23</v>
      </c>
      <c r="E145" s="75" t="s">
        <v>7</v>
      </c>
      <c r="F145" s="43">
        <f t="shared" ca="1" si="31"/>
        <v>7</v>
      </c>
      <c r="G145" s="44"/>
      <c r="H145" s="77">
        <f t="shared" ca="1" si="32"/>
        <v>0</v>
      </c>
      <c r="I145" s="49">
        <v>3</v>
      </c>
      <c r="J145" s="45">
        <v>8</v>
      </c>
      <c r="K145" s="45">
        <v>2</v>
      </c>
      <c r="L145" s="45">
        <v>3</v>
      </c>
      <c r="M145" s="45">
        <v>7</v>
      </c>
      <c r="N145" s="45">
        <v>1</v>
      </c>
      <c r="O145" s="45">
        <v>4</v>
      </c>
      <c r="P145" s="45">
        <v>3</v>
      </c>
      <c r="Q145" s="45">
        <v>3</v>
      </c>
      <c r="R145" s="45">
        <v>3</v>
      </c>
      <c r="S145" s="45">
        <v>2</v>
      </c>
      <c r="T145" s="45">
        <v>0</v>
      </c>
      <c r="U145" s="45">
        <v>0</v>
      </c>
      <c r="V145" s="72">
        <f t="shared" si="33"/>
        <v>0</v>
      </c>
    </row>
    <row r="146" spans="1:22" s="16" customFormat="1" ht="123.75" x14ac:dyDescent="0.2">
      <c r="A146" s="65">
        <f t="shared" ca="1" si="30"/>
        <v>53207</v>
      </c>
      <c r="B146" s="32" t="s">
        <v>127</v>
      </c>
      <c r="C146" s="46" t="s">
        <v>23</v>
      </c>
      <c r="D146" s="46" t="s">
        <v>23</v>
      </c>
      <c r="E146" s="75" t="s">
        <v>7</v>
      </c>
      <c r="F146" s="43">
        <f t="shared" ca="1" si="31"/>
        <v>1</v>
      </c>
      <c r="G146" s="44"/>
      <c r="H146" s="77">
        <f t="shared" ca="1" si="32"/>
        <v>0</v>
      </c>
      <c r="I146" s="49">
        <v>1</v>
      </c>
      <c r="J146" s="45">
        <v>1</v>
      </c>
      <c r="K146" s="45">
        <v>1</v>
      </c>
      <c r="L146" s="45">
        <v>1</v>
      </c>
      <c r="M146" s="45">
        <v>1</v>
      </c>
      <c r="N146" s="45">
        <v>1</v>
      </c>
      <c r="O146" s="45">
        <v>1</v>
      </c>
      <c r="P146" s="45">
        <v>1</v>
      </c>
      <c r="Q146" s="45">
        <v>0</v>
      </c>
      <c r="R146" s="45">
        <v>1</v>
      </c>
      <c r="S146" s="45">
        <v>1</v>
      </c>
      <c r="T146" s="45">
        <v>0</v>
      </c>
      <c r="U146" s="45">
        <v>0</v>
      </c>
      <c r="V146" s="72">
        <f t="shared" si="33"/>
        <v>0</v>
      </c>
    </row>
    <row r="147" spans="1:22" s="16" customFormat="1" ht="90" x14ac:dyDescent="0.2">
      <c r="A147" s="65">
        <f t="shared" ca="1" si="30"/>
        <v>53208</v>
      </c>
      <c r="B147" s="32" t="s">
        <v>179</v>
      </c>
      <c r="C147" s="46" t="s">
        <v>23</v>
      </c>
      <c r="D147" s="46" t="s">
        <v>23</v>
      </c>
      <c r="E147" s="75" t="s">
        <v>7</v>
      </c>
      <c r="F147" s="43">
        <f t="shared" ca="1" si="31"/>
        <v>2</v>
      </c>
      <c r="G147" s="44"/>
      <c r="H147" s="77">
        <f t="shared" ca="1" si="32"/>
        <v>0</v>
      </c>
      <c r="I147" s="49">
        <v>2</v>
      </c>
      <c r="J147" s="45">
        <v>0</v>
      </c>
      <c r="K147" s="45">
        <v>0</v>
      </c>
      <c r="L147" s="45">
        <v>0</v>
      </c>
      <c r="M147" s="45">
        <v>2</v>
      </c>
      <c r="N147" s="45">
        <v>1</v>
      </c>
      <c r="O147" s="45">
        <v>1</v>
      </c>
      <c r="P147" s="45">
        <v>1</v>
      </c>
      <c r="Q147" s="45">
        <v>2</v>
      </c>
      <c r="R147" s="45">
        <v>3</v>
      </c>
      <c r="S147" s="45">
        <v>0</v>
      </c>
      <c r="T147" s="45">
        <v>0</v>
      </c>
      <c r="U147" s="45">
        <v>0</v>
      </c>
      <c r="V147" s="72">
        <f t="shared" si="33"/>
        <v>0</v>
      </c>
    </row>
    <row r="148" spans="1:22" s="15" customFormat="1" ht="22.5" x14ac:dyDescent="0.2">
      <c r="A148" s="65">
        <f t="shared" ca="1" si="30"/>
        <v>53209</v>
      </c>
      <c r="B148" s="32" t="s">
        <v>66</v>
      </c>
      <c r="C148" s="46" t="s">
        <v>23</v>
      </c>
      <c r="D148" s="46" t="s">
        <v>23</v>
      </c>
      <c r="E148" s="75" t="s">
        <v>8</v>
      </c>
      <c r="F148" s="43">
        <f t="shared" ca="1" si="31"/>
        <v>1</v>
      </c>
      <c r="G148" s="44"/>
      <c r="H148" s="77">
        <f t="shared" ca="1" si="32"/>
        <v>0</v>
      </c>
      <c r="I148" s="49">
        <v>1</v>
      </c>
      <c r="J148" s="49">
        <v>1</v>
      </c>
      <c r="K148" s="49">
        <v>1</v>
      </c>
      <c r="L148" s="49">
        <v>1</v>
      </c>
      <c r="M148" s="49">
        <v>1</v>
      </c>
      <c r="N148" s="49">
        <v>1</v>
      </c>
      <c r="O148" s="49">
        <v>1</v>
      </c>
      <c r="P148" s="49">
        <v>1</v>
      </c>
      <c r="Q148" s="49">
        <v>1</v>
      </c>
      <c r="R148" s="49">
        <v>1</v>
      </c>
      <c r="S148" s="49">
        <v>1</v>
      </c>
      <c r="T148" s="45">
        <v>0</v>
      </c>
      <c r="U148" s="45">
        <v>0</v>
      </c>
      <c r="V148" s="72">
        <f t="shared" si="33"/>
        <v>0</v>
      </c>
    </row>
    <row r="149" spans="1:22" s="15" customFormat="1" ht="67.5" x14ac:dyDescent="0.2">
      <c r="A149" s="65">
        <f t="shared" ca="1" si="30"/>
        <v>53210</v>
      </c>
      <c r="B149" s="32" t="s">
        <v>150</v>
      </c>
      <c r="C149" s="46" t="s">
        <v>23</v>
      </c>
      <c r="D149" s="46" t="s">
        <v>23</v>
      </c>
      <c r="E149" s="75" t="s">
        <v>8</v>
      </c>
      <c r="F149" s="43">
        <f t="shared" ca="1" si="31"/>
        <v>1</v>
      </c>
      <c r="G149" s="44"/>
      <c r="H149" s="77">
        <f t="shared" ca="1" si="32"/>
        <v>0</v>
      </c>
      <c r="I149" s="49">
        <v>1</v>
      </c>
      <c r="J149" s="49">
        <v>1</v>
      </c>
      <c r="K149" s="49">
        <v>1</v>
      </c>
      <c r="L149" s="49">
        <v>1</v>
      </c>
      <c r="M149" s="49">
        <v>1</v>
      </c>
      <c r="N149" s="49">
        <v>1</v>
      </c>
      <c r="O149" s="49">
        <v>1</v>
      </c>
      <c r="P149" s="49">
        <v>1</v>
      </c>
      <c r="Q149" s="49">
        <v>1</v>
      </c>
      <c r="R149" s="49">
        <v>1</v>
      </c>
      <c r="S149" s="49">
        <v>1</v>
      </c>
      <c r="T149" s="45">
        <v>0</v>
      </c>
      <c r="U149" s="45">
        <v>0</v>
      </c>
      <c r="V149" s="72">
        <f t="shared" si="33"/>
        <v>0</v>
      </c>
    </row>
    <row r="150" spans="1:22" s="15" customFormat="1" ht="22.5" x14ac:dyDescent="0.2">
      <c r="A150" s="65">
        <f t="shared" ca="1" si="30"/>
        <v>53211</v>
      </c>
      <c r="B150" s="32" t="s">
        <v>67</v>
      </c>
      <c r="C150" s="46" t="s">
        <v>23</v>
      </c>
      <c r="D150" s="46" t="s">
        <v>23</v>
      </c>
      <c r="E150" s="75" t="s">
        <v>8</v>
      </c>
      <c r="F150" s="43">
        <f t="shared" ca="1" si="31"/>
        <v>1</v>
      </c>
      <c r="G150" s="44"/>
      <c r="H150" s="77">
        <f t="shared" ca="1" si="32"/>
        <v>0</v>
      </c>
      <c r="I150" s="49">
        <v>1</v>
      </c>
      <c r="J150" s="49">
        <v>1</v>
      </c>
      <c r="K150" s="49">
        <v>1</v>
      </c>
      <c r="L150" s="49">
        <v>1</v>
      </c>
      <c r="M150" s="49">
        <v>1</v>
      </c>
      <c r="N150" s="49">
        <v>1</v>
      </c>
      <c r="O150" s="49">
        <v>1</v>
      </c>
      <c r="P150" s="49">
        <v>1</v>
      </c>
      <c r="Q150" s="49">
        <v>1</v>
      </c>
      <c r="R150" s="49">
        <v>1</v>
      </c>
      <c r="S150" s="49">
        <v>1</v>
      </c>
      <c r="T150" s="45">
        <v>1</v>
      </c>
      <c r="U150" s="45">
        <v>0</v>
      </c>
      <c r="V150" s="72">
        <f t="shared" si="33"/>
        <v>0</v>
      </c>
    </row>
    <row r="151" spans="1:22" x14ac:dyDescent="0.2">
      <c r="A151" s="120"/>
      <c r="B151" s="121"/>
      <c r="C151" s="121"/>
      <c r="D151" s="121"/>
      <c r="E151" s="121"/>
      <c r="F151" s="122" t="str">
        <f>"Ukupno "&amp;LOWER(B132)&amp;" - "&amp;LOWER(B139)&amp;":"</f>
        <v>Ukupno zajedničke usluge - građevinske usluge:</v>
      </c>
      <c r="G151" s="160">
        <f ca="1">SUM(H140:H150)</f>
        <v>0</v>
      </c>
      <c r="H151" s="160"/>
      <c r="I151" s="49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37"/>
    </row>
    <row r="152" spans="1:22" s="24" customFormat="1" x14ac:dyDescent="0.2">
      <c r="A152" s="65"/>
      <c r="B152" s="29"/>
      <c r="C152" s="28"/>
      <c r="D152" s="28"/>
      <c r="E152" s="28"/>
      <c r="F152" s="28"/>
      <c r="G152" s="33"/>
      <c r="H152" s="64"/>
      <c r="I152" s="49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72"/>
    </row>
    <row r="153" spans="1:22" ht="23.25" customHeight="1" x14ac:dyDescent="0.2">
      <c r="A153" s="120"/>
      <c r="B153" s="121"/>
      <c r="C153" s="121"/>
      <c r="D153" s="121"/>
      <c r="E153" s="121"/>
      <c r="F153" s="129" t="s">
        <v>12</v>
      </c>
      <c r="G153" s="158">
        <f ca="1">SUMIF(F3:F151,"*ukupno*",G3:G151)</f>
        <v>0</v>
      </c>
      <c r="H153" s="159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88">
        <f ca="1">SUM(V8:V150)</f>
        <v>0</v>
      </c>
    </row>
    <row r="154" spans="1:22" x14ac:dyDescent="0.2">
      <c r="A154" s="128"/>
      <c r="B154" s="128"/>
      <c r="C154" s="128"/>
      <c r="D154" s="128"/>
      <c r="E154" s="128"/>
      <c r="F154" s="128"/>
      <c r="G154" s="128"/>
      <c r="H154" s="128"/>
      <c r="I154" s="12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2" x14ac:dyDescent="0.2">
      <c r="A155" s="37"/>
      <c r="B155" s="37"/>
      <c r="C155" s="37"/>
      <c r="D155" s="37"/>
      <c r="E155" s="37"/>
      <c r="F155" s="37"/>
      <c r="G155" s="37"/>
      <c r="H155" s="37"/>
    </row>
    <row r="156" spans="1:22" s="37" customFormat="1" x14ac:dyDescent="0.2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s="37" customFormat="1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s="37" customFormat="1" x14ac:dyDescent="0.2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s="37" customFormat="1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s="37" customFormat="1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0:22" s="37" customFormat="1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0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0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0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0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0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0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0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0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0:22" s="37" customFormat="1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0:22" s="37" customFormat="1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0:22" s="37" customFormat="1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0:22" s="37" customFormat="1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0:22" s="37" customFormat="1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0:22" s="37" customFormat="1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0:22" s="37" customFormat="1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0:22" s="37" customFormat="1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0:22" s="37" customFormat="1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0:22" s="37" customFormat="1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0:22" s="37" customFormat="1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0:22" s="37" customFormat="1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0:22" s="37" customFormat="1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0:22" s="37" customFormat="1" x14ac:dyDescent="0.2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0:22" s="37" customFormat="1" x14ac:dyDescent="0.2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0:22" s="37" customFormat="1" x14ac:dyDescent="0.2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0:22" s="37" customFormat="1" x14ac:dyDescent="0.2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0:22" s="37" customFormat="1" x14ac:dyDescent="0.2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0:22" s="37" customFormat="1" x14ac:dyDescent="0.2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0:22" s="37" customFormat="1" x14ac:dyDescent="0.2"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0:22" s="37" customFormat="1" x14ac:dyDescent="0.2"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0:22" s="37" customFormat="1" x14ac:dyDescent="0.2"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0:22" s="37" customFormat="1" x14ac:dyDescent="0.2"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s="37" customFormat="1" x14ac:dyDescent="0.2"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s="37" customFormat="1" x14ac:dyDescent="0.2"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s="37" customFormat="1" x14ac:dyDescent="0.2"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8" spans="1:22" s="37" customFormat="1" x14ac:dyDescent="0.2">
      <c r="A198" s="130"/>
      <c r="B198" s="131"/>
      <c r="C198" s="132"/>
      <c r="D198" s="132"/>
      <c r="F198" s="134"/>
      <c r="G198" s="119"/>
      <c r="H198" s="119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</sheetData>
  <sheetProtection selectLockedCells="1"/>
  <scenarios current="0">
    <scenario name="4" locked="1" count="2" user="IvanP" comment="Created by IvanP on 24.5.2016">
      <inputCells r="A9" val="21102" numFmtId="166"/>
      <inputCells r="A10" val="21103" numFmtId="166"/>
    </scenario>
  </scenarios>
  <mergeCells count="12">
    <mergeCell ref="G137:H137"/>
    <mergeCell ref="G151:H151"/>
    <mergeCell ref="G153:H153"/>
    <mergeCell ref="G110:H110"/>
    <mergeCell ref="G122:H122"/>
    <mergeCell ref="G130:H130"/>
    <mergeCell ref="G82:H82"/>
    <mergeCell ref="A1:B2"/>
    <mergeCell ref="D1:H1"/>
    <mergeCell ref="D2:H2"/>
    <mergeCell ref="G46:H46"/>
    <mergeCell ref="G68:H68"/>
  </mergeCells>
  <conditionalFormatting sqref="E89 E45:F45 E62:F67 F79 F71:F77 E27:F29 E30:E31 F30:F32 E49:F56 E19:F24 E58:F60 F92:F107 F86:F90 E33:F43 E15:F17 E8:F13">
    <cfRule type="cellIs" dxfId="1462" priority="314" stopIfTrue="1" operator="equal">
      <formula>0</formula>
    </cfRule>
  </conditionalFormatting>
  <conditionalFormatting sqref="F45 F62:F67 F79 F71:F77 I116:S117 F113:F117 I29:I31 M29:M31 I62:I64 F147:F150 T61:U64 I118:K118 F49:F56 I19:U28 F19:F24 F58:F60 I113:T115 I119:T121 F140:F145 I132:U152 F125:F129 I122:U130 T116:T118 U113:U121 F92:F107 F86:F90 I65:U112 F27:F43 T29:T32 I33:U60 I15:U17 F15:F17 F8:F13 I8:U13">
    <cfRule type="cellIs" dxfId="1461" priority="313" stopIfTrue="1" operator="equal">
      <formula>""</formula>
    </cfRule>
  </conditionalFormatting>
  <conditionalFormatting sqref="A79 A62:A77 A139:A145 A147:A150 A44:A56 A19:A29 A58:A60 A110:A122 A132:A137 A124:A130 A92:A107 A82:A90 A15:A17 A5:A13">
    <cfRule type="expression" dxfId="1460" priority="307">
      <formula>AND(LEN(A5)=2,VALUE(broj_sheet)&lt;10)</formula>
    </cfRule>
  </conditionalFormatting>
  <conditionalFormatting sqref="A79 A62:A77 A139:A145 A147:A150 A44:A56 A19:A29 A58:A60 A110:A122 A132:A137 A124:A130 A92:A107 A82:A90 A15:A17 A5:A13">
    <cfRule type="expression" dxfId="1459" priority="310">
      <formula>AND(LEN(A5)=3,VALUE(broj_sheet)&gt;=10)</formula>
    </cfRule>
  </conditionalFormatting>
  <conditionalFormatting sqref="A79 A62:A77 A139:A145 A147:A150 A44:A56 A19:A29 A58:A60 A110:A122 A132:A137 A124:A130 A92:A107 A82:A90 A15:A17 A5:A13">
    <cfRule type="expression" dxfId="1458" priority="311">
      <formula>AND(LEN(A5)=4,VALUE(broj_sheet)&gt;=10)</formula>
    </cfRule>
  </conditionalFormatting>
  <conditionalFormatting sqref="A79 A62:A77 A139:A145 A147:A150 A44:A56 A19:A29 A58:A60 A110:A122 A132:A137 A124:A130 A92:A107 A82:A90 A15:A17 A5:A13">
    <cfRule type="expression" dxfId="1457" priority="308">
      <formula>AND(LEN(A5)=3,VALUE(broj_sheet)&lt;10)</formula>
    </cfRule>
  </conditionalFormatting>
  <conditionalFormatting sqref="A79 A62:A77 A139:A145 A147:A150 A44:A56 A19:A29 A58:A60 A110:A122 A132:A137 A124:A130 A92:A107 A82:A90 A15:A17 A5:A13">
    <cfRule type="expression" dxfId="1456" priority="309">
      <formula>AND(LEN(A5)=5,VALUE(broj_sheet)&lt;10)</formula>
    </cfRule>
  </conditionalFormatting>
  <conditionalFormatting sqref="A79 A62:A77 A139:A145 A147:A150 A44:A56 A19:A29 A58:A60 A110:A122 A132:A137 A124:A130 A92:A107 A82:A90 A15:A17 A5:A13">
    <cfRule type="expression" dxfId="1455" priority="312">
      <formula>AND(LEN(A5)=6,VALUE(broj_sheet)&gt;=10)</formula>
    </cfRule>
  </conditionalFormatting>
  <conditionalFormatting sqref="F45 F62:F67 F79 F71:F77 F49:F56 F19:F24 F58:F60 F92:F107 F86:F90 F27:F43 F15:F17 F8:F13">
    <cfRule type="cellIs" dxfId="1454" priority="306" operator="equal">
      <formula>"''"</formula>
    </cfRule>
  </conditionalFormatting>
  <conditionalFormatting sqref="F113:F117 F147:F150 F140:F145 F125:F129">
    <cfRule type="cellIs" dxfId="1453" priority="304" operator="equal">
      <formula>0</formula>
    </cfRule>
    <cfRule type="cellIs" dxfId="1452" priority="305" operator="equal">
      <formula>"''"</formula>
    </cfRule>
  </conditionalFormatting>
  <conditionalFormatting sqref="A83 A69 A111 A47:A48 A19:A29 A15:A17 A5:A13">
    <cfRule type="cellIs" dxfId="1451" priority="303" operator="equal">
      <formula>"."</formula>
    </cfRule>
  </conditionalFormatting>
  <conditionalFormatting sqref="A123">
    <cfRule type="expression" dxfId="1450" priority="297">
      <formula>AND(LEN(A123)=2,VALUE(broj_sheet)&lt;10)</formula>
    </cfRule>
  </conditionalFormatting>
  <conditionalFormatting sqref="A123">
    <cfRule type="expression" dxfId="1449" priority="300">
      <formula>AND(LEN(A123)=3,VALUE(broj_sheet)&gt;=10)</formula>
    </cfRule>
  </conditionalFormatting>
  <conditionalFormatting sqref="A123">
    <cfRule type="expression" dxfId="1448" priority="301">
      <formula>AND(LEN(A123)=4,VALUE(broj_sheet)&gt;=10)</formula>
    </cfRule>
  </conditionalFormatting>
  <conditionalFormatting sqref="A123">
    <cfRule type="expression" dxfId="1447" priority="298">
      <formula>AND(LEN(A123)=3,VALUE(broj_sheet)&lt;10)</formula>
    </cfRule>
  </conditionalFormatting>
  <conditionalFormatting sqref="A123">
    <cfRule type="expression" dxfId="1446" priority="299">
      <formula>AND(LEN(A123)=5,VALUE(broj_sheet)&lt;10)</formula>
    </cfRule>
  </conditionalFormatting>
  <conditionalFormatting sqref="A123">
    <cfRule type="expression" dxfId="1445" priority="302">
      <formula>AND(LEN(A123)=6,VALUE(broj_sheet)&gt;=10)</formula>
    </cfRule>
  </conditionalFormatting>
  <conditionalFormatting sqref="A123">
    <cfRule type="cellIs" dxfId="1444" priority="296" operator="equal">
      <formula>"."</formula>
    </cfRule>
  </conditionalFormatting>
  <conditionalFormatting sqref="A138">
    <cfRule type="expression" dxfId="1443" priority="290">
      <formula>AND(LEN(A138)=2,VALUE(broj_sheet)&lt;10)</formula>
    </cfRule>
  </conditionalFormatting>
  <conditionalFormatting sqref="A138">
    <cfRule type="expression" dxfId="1442" priority="293">
      <formula>AND(LEN(A138)=3,VALUE(broj_sheet)&gt;=10)</formula>
    </cfRule>
  </conditionalFormatting>
  <conditionalFormatting sqref="A138">
    <cfRule type="expression" dxfId="1441" priority="294">
      <formula>AND(LEN(A138)=4,VALUE(broj_sheet)&gt;=10)</formula>
    </cfRule>
  </conditionalFormatting>
  <conditionalFormatting sqref="A138">
    <cfRule type="expression" dxfId="1440" priority="291">
      <formula>AND(LEN(A138)=3,VALUE(broj_sheet)&lt;10)</formula>
    </cfRule>
  </conditionalFormatting>
  <conditionalFormatting sqref="A138">
    <cfRule type="expression" dxfId="1439" priority="292">
      <formula>AND(LEN(A138)=5,VALUE(broj_sheet)&lt;10)</formula>
    </cfRule>
  </conditionalFormatting>
  <conditionalFormatting sqref="A138">
    <cfRule type="expression" dxfId="1438" priority="295">
      <formula>AND(LEN(A138)=6,VALUE(broj_sheet)&gt;=10)</formula>
    </cfRule>
  </conditionalFormatting>
  <conditionalFormatting sqref="A138">
    <cfRule type="cellIs" dxfId="1437" priority="289" operator="equal">
      <formula>"."</formula>
    </cfRule>
  </conditionalFormatting>
  <conditionalFormatting sqref="F118:F121">
    <cfRule type="cellIs" dxfId="1436" priority="288" stopIfTrue="1" operator="equal">
      <formula>""</formula>
    </cfRule>
  </conditionalFormatting>
  <conditionalFormatting sqref="F118:F121">
    <cfRule type="cellIs" dxfId="1435" priority="286" operator="equal">
      <formula>0</formula>
    </cfRule>
    <cfRule type="cellIs" dxfId="1434" priority="287" operator="equal">
      <formula>"''"</formula>
    </cfRule>
  </conditionalFormatting>
  <conditionalFormatting sqref="F134:F135">
    <cfRule type="cellIs" dxfId="1433" priority="285" stopIfTrue="1" operator="equal">
      <formula>""</formula>
    </cfRule>
  </conditionalFormatting>
  <conditionalFormatting sqref="F134:F135">
    <cfRule type="cellIs" dxfId="1432" priority="283" operator="equal">
      <formula>0</formula>
    </cfRule>
    <cfRule type="cellIs" dxfId="1431" priority="284" operator="equal">
      <formula>"''"</formula>
    </cfRule>
  </conditionalFormatting>
  <conditionalFormatting sqref="E25:F25">
    <cfRule type="cellIs" dxfId="1430" priority="265" stopIfTrue="1" operator="equal">
      <formula>0</formula>
    </cfRule>
  </conditionalFormatting>
  <conditionalFormatting sqref="F25">
    <cfRule type="cellIs" dxfId="1429" priority="264" stopIfTrue="1" operator="equal">
      <formula>""</formula>
    </cfRule>
  </conditionalFormatting>
  <conditionalFormatting sqref="F25">
    <cfRule type="cellIs" dxfId="1428" priority="263" operator="equal">
      <formula>"''"</formula>
    </cfRule>
  </conditionalFormatting>
  <conditionalFormatting sqref="E44:F44">
    <cfRule type="cellIs" dxfId="1427" priority="254" stopIfTrue="1" operator="equal">
      <formula>0</formula>
    </cfRule>
  </conditionalFormatting>
  <conditionalFormatting sqref="F44">
    <cfRule type="cellIs" dxfId="1426" priority="253" stopIfTrue="1" operator="equal">
      <formula>""</formula>
    </cfRule>
  </conditionalFormatting>
  <conditionalFormatting sqref="F44">
    <cfRule type="cellIs" dxfId="1425" priority="252" operator="equal">
      <formula>"''"</formula>
    </cfRule>
  </conditionalFormatting>
  <conditionalFormatting sqref="A152">
    <cfRule type="expression" dxfId="1424" priority="246">
      <formula>AND(LEN(A152)=2,VALUE(broj_sheet)&lt;10)</formula>
    </cfRule>
  </conditionalFormatting>
  <conditionalFormatting sqref="A152">
    <cfRule type="expression" dxfId="1423" priority="249">
      <formula>AND(LEN(A152)=3,VALUE(broj_sheet)&gt;=10)</formula>
    </cfRule>
  </conditionalFormatting>
  <conditionalFormatting sqref="A152">
    <cfRule type="expression" dxfId="1422" priority="250">
      <formula>AND(LEN(A152)=4,VALUE(broj_sheet)&gt;=10)</formula>
    </cfRule>
  </conditionalFormatting>
  <conditionalFormatting sqref="A152">
    <cfRule type="expression" dxfId="1421" priority="247">
      <formula>AND(LEN(A152)=3,VALUE(broj_sheet)&lt;10)</formula>
    </cfRule>
  </conditionalFormatting>
  <conditionalFormatting sqref="A152">
    <cfRule type="expression" dxfId="1420" priority="248">
      <formula>AND(LEN(A152)=5,VALUE(broj_sheet)&lt;10)</formula>
    </cfRule>
  </conditionalFormatting>
  <conditionalFormatting sqref="A152">
    <cfRule type="expression" dxfId="1419" priority="251">
      <formula>AND(LEN(A152)=6,VALUE(broj_sheet)&gt;=10)</formula>
    </cfRule>
  </conditionalFormatting>
  <conditionalFormatting sqref="A152">
    <cfRule type="cellIs" dxfId="1418" priority="245" operator="equal">
      <formula>"."</formula>
    </cfRule>
  </conditionalFormatting>
  <conditionalFormatting sqref="F136">
    <cfRule type="cellIs" dxfId="1417" priority="244" stopIfTrue="1" operator="equal">
      <formula>""</formula>
    </cfRule>
  </conditionalFormatting>
  <conditionalFormatting sqref="F136">
    <cfRule type="cellIs" dxfId="1416" priority="242" operator="equal">
      <formula>0</formula>
    </cfRule>
    <cfRule type="cellIs" dxfId="1415" priority="243" operator="equal">
      <formula>"''"</formula>
    </cfRule>
  </conditionalFormatting>
  <conditionalFormatting sqref="E57:F57">
    <cfRule type="cellIs" dxfId="1414" priority="241" stopIfTrue="1" operator="equal">
      <formula>0</formula>
    </cfRule>
  </conditionalFormatting>
  <conditionalFormatting sqref="F57">
    <cfRule type="cellIs" dxfId="1413" priority="240" stopIfTrue="1" operator="equal">
      <formula>""</formula>
    </cfRule>
  </conditionalFormatting>
  <conditionalFormatting sqref="A57">
    <cfRule type="expression" dxfId="1412" priority="234">
      <formula>AND(LEN(A57)=2,VALUE(broj_sheet)&lt;10)</formula>
    </cfRule>
  </conditionalFormatting>
  <conditionalFormatting sqref="A57">
    <cfRule type="expression" dxfId="1411" priority="237">
      <formula>AND(LEN(A57)=3,VALUE(broj_sheet)&gt;=10)</formula>
    </cfRule>
  </conditionalFormatting>
  <conditionalFormatting sqref="A57">
    <cfRule type="expression" dxfId="1410" priority="238">
      <formula>AND(LEN(A57)=4,VALUE(broj_sheet)&gt;=10)</formula>
    </cfRule>
  </conditionalFormatting>
  <conditionalFormatting sqref="A57">
    <cfRule type="expression" dxfId="1409" priority="235">
      <formula>AND(LEN(A57)=3,VALUE(broj_sheet)&lt;10)</formula>
    </cfRule>
  </conditionalFormatting>
  <conditionalFormatting sqref="A57">
    <cfRule type="expression" dxfId="1408" priority="236">
      <formula>AND(LEN(A57)=5,VALUE(broj_sheet)&lt;10)</formula>
    </cfRule>
  </conditionalFormatting>
  <conditionalFormatting sqref="A57">
    <cfRule type="expression" dxfId="1407" priority="239">
      <formula>AND(LEN(A57)=6,VALUE(broj_sheet)&gt;=10)</formula>
    </cfRule>
  </conditionalFormatting>
  <conditionalFormatting sqref="F57">
    <cfRule type="cellIs" dxfId="1406" priority="233" operator="equal">
      <formula>"''"</formula>
    </cfRule>
  </conditionalFormatting>
  <conditionalFormatting sqref="E61:F61">
    <cfRule type="cellIs" dxfId="1405" priority="232" stopIfTrue="1" operator="equal">
      <formula>0</formula>
    </cfRule>
  </conditionalFormatting>
  <conditionalFormatting sqref="F61 I61">
    <cfRule type="cellIs" dxfId="1404" priority="231" stopIfTrue="1" operator="equal">
      <formula>""</formula>
    </cfRule>
  </conditionalFormatting>
  <conditionalFormatting sqref="A61">
    <cfRule type="expression" dxfId="1403" priority="225">
      <formula>AND(LEN(A61)=2,VALUE(broj_sheet)&lt;10)</formula>
    </cfRule>
  </conditionalFormatting>
  <conditionalFormatting sqref="A61">
    <cfRule type="expression" dxfId="1402" priority="228">
      <formula>AND(LEN(A61)=3,VALUE(broj_sheet)&gt;=10)</formula>
    </cfRule>
  </conditionalFormatting>
  <conditionalFormatting sqref="A61">
    <cfRule type="expression" dxfId="1401" priority="229">
      <formula>AND(LEN(A61)=4,VALUE(broj_sheet)&gt;=10)</formula>
    </cfRule>
  </conditionalFormatting>
  <conditionalFormatting sqref="A61">
    <cfRule type="expression" dxfId="1400" priority="226">
      <formula>AND(LEN(A61)=3,VALUE(broj_sheet)&lt;10)</formula>
    </cfRule>
  </conditionalFormatting>
  <conditionalFormatting sqref="A61">
    <cfRule type="expression" dxfId="1399" priority="227">
      <formula>AND(LEN(A61)=5,VALUE(broj_sheet)&lt;10)</formula>
    </cfRule>
  </conditionalFormatting>
  <conditionalFormatting sqref="A61">
    <cfRule type="expression" dxfId="1398" priority="230">
      <formula>AND(LEN(A61)=6,VALUE(broj_sheet)&gt;=10)</formula>
    </cfRule>
  </conditionalFormatting>
  <conditionalFormatting sqref="F61">
    <cfRule type="cellIs" dxfId="1397" priority="224" operator="equal">
      <formula>"''"</formula>
    </cfRule>
  </conditionalFormatting>
  <conditionalFormatting sqref="F78">
    <cfRule type="cellIs" dxfId="1396" priority="223" stopIfTrue="1" operator="equal">
      <formula>0</formula>
    </cfRule>
  </conditionalFormatting>
  <conditionalFormatting sqref="F78">
    <cfRule type="cellIs" dxfId="1395" priority="222" stopIfTrue="1" operator="equal">
      <formula>""</formula>
    </cfRule>
  </conditionalFormatting>
  <conditionalFormatting sqref="A78">
    <cfRule type="expression" dxfId="1394" priority="216">
      <formula>AND(LEN(A78)=2,VALUE(broj_sheet)&lt;10)</formula>
    </cfRule>
  </conditionalFormatting>
  <conditionalFormatting sqref="A78">
    <cfRule type="expression" dxfId="1393" priority="219">
      <formula>AND(LEN(A78)=3,VALUE(broj_sheet)&gt;=10)</formula>
    </cfRule>
  </conditionalFormatting>
  <conditionalFormatting sqref="A78">
    <cfRule type="expression" dxfId="1392" priority="220">
      <formula>AND(LEN(A78)=4,VALUE(broj_sheet)&gt;=10)</formula>
    </cfRule>
  </conditionalFormatting>
  <conditionalFormatting sqref="A78">
    <cfRule type="expression" dxfId="1391" priority="217">
      <formula>AND(LEN(A78)=3,VALUE(broj_sheet)&lt;10)</formula>
    </cfRule>
  </conditionalFormatting>
  <conditionalFormatting sqref="A78">
    <cfRule type="expression" dxfId="1390" priority="218">
      <formula>AND(LEN(A78)=5,VALUE(broj_sheet)&lt;10)</formula>
    </cfRule>
  </conditionalFormatting>
  <conditionalFormatting sqref="A78">
    <cfRule type="expression" dxfId="1389" priority="221">
      <formula>AND(LEN(A78)=6,VALUE(broj_sheet)&gt;=10)</formula>
    </cfRule>
  </conditionalFormatting>
  <conditionalFormatting sqref="F78">
    <cfRule type="cellIs" dxfId="1388" priority="215" operator="equal">
      <formula>"''"</formula>
    </cfRule>
  </conditionalFormatting>
  <conditionalFormatting sqref="F80:F81">
    <cfRule type="cellIs" dxfId="1387" priority="214" stopIfTrue="1" operator="equal">
      <formula>0</formula>
    </cfRule>
  </conditionalFormatting>
  <conditionalFormatting sqref="F80:F81">
    <cfRule type="cellIs" dxfId="1386" priority="213" stopIfTrue="1" operator="equal">
      <formula>""</formula>
    </cfRule>
  </conditionalFormatting>
  <conditionalFormatting sqref="A80:A81">
    <cfRule type="expression" dxfId="1385" priority="207">
      <formula>AND(LEN(A80)=2,VALUE(broj_sheet)&lt;10)</formula>
    </cfRule>
  </conditionalFormatting>
  <conditionalFormatting sqref="A80:A81">
    <cfRule type="expression" dxfId="1384" priority="210">
      <formula>AND(LEN(A80)=3,VALUE(broj_sheet)&gt;=10)</formula>
    </cfRule>
  </conditionalFormatting>
  <conditionalFormatting sqref="A80:A81">
    <cfRule type="expression" dxfId="1383" priority="211">
      <formula>AND(LEN(A80)=4,VALUE(broj_sheet)&gt;=10)</formula>
    </cfRule>
  </conditionalFormatting>
  <conditionalFormatting sqref="A80:A81">
    <cfRule type="expression" dxfId="1382" priority="208">
      <formula>AND(LEN(A80)=3,VALUE(broj_sheet)&lt;10)</formula>
    </cfRule>
  </conditionalFormatting>
  <conditionalFormatting sqref="A80:A81">
    <cfRule type="expression" dxfId="1381" priority="209">
      <formula>AND(LEN(A80)=5,VALUE(broj_sheet)&lt;10)</formula>
    </cfRule>
  </conditionalFormatting>
  <conditionalFormatting sqref="A80:A81">
    <cfRule type="expression" dxfId="1380" priority="212">
      <formula>AND(LEN(A80)=6,VALUE(broj_sheet)&gt;=10)</formula>
    </cfRule>
  </conditionalFormatting>
  <conditionalFormatting sqref="F80:F81">
    <cfRule type="cellIs" dxfId="1379" priority="206" operator="equal">
      <formula>"''"</formula>
    </cfRule>
  </conditionalFormatting>
  <conditionalFormatting sqref="E26:F26">
    <cfRule type="cellIs" dxfId="1378" priority="205" stopIfTrue="1" operator="equal">
      <formula>0</formula>
    </cfRule>
  </conditionalFormatting>
  <conditionalFormatting sqref="F26">
    <cfRule type="cellIs" dxfId="1377" priority="204" stopIfTrue="1" operator="equal">
      <formula>""</formula>
    </cfRule>
  </conditionalFormatting>
  <conditionalFormatting sqref="F26">
    <cfRule type="cellIs" dxfId="1376" priority="203" operator="equal">
      <formula>"''"</formula>
    </cfRule>
  </conditionalFormatting>
  <conditionalFormatting sqref="F108">
    <cfRule type="cellIs" dxfId="1375" priority="202" stopIfTrue="1" operator="equal">
      <formula>0</formula>
    </cfRule>
  </conditionalFormatting>
  <conditionalFormatting sqref="F108">
    <cfRule type="cellIs" dxfId="1374" priority="201" stopIfTrue="1" operator="equal">
      <formula>""</formula>
    </cfRule>
  </conditionalFormatting>
  <conditionalFormatting sqref="A108:A109">
    <cfRule type="expression" dxfId="1373" priority="195">
      <formula>AND(LEN(A108)=2,VALUE(broj_sheet)&lt;10)</formula>
    </cfRule>
  </conditionalFormatting>
  <conditionalFormatting sqref="A108:A109">
    <cfRule type="expression" dxfId="1372" priority="198">
      <formula>AND(LEN(A108)=3,VALUE(broj_sheet)&gt;=10)</formula>
    </cfRule>
  </conditionalFormatting>
  <conditionalFormatting sqref="A108:A109">
    <cfRule type="expression" dxfId="1371" priority="199">
      <formula>AND(LEN(A108)=4,VALUE(broj_sheet)&gt;=10)</formula>
    </cfRule>
  </conditionalFormatting>
  <conditionalFormatting sqref="A108:A109">
    <cfRule type="expression" dxfId="1370" priority="196">
      <formula>AND(LEN(A108)=3,VALUE(broj_sheet)&lt;10)</formula>
    </cfRule>
  </conditionalFormatting>
  <conditionalFormatting sqref="A108:A109">
    <cfRule type="expression" dxfId="1369" priority="197">
      <formula>AND(LEN(A108)=5,VALUE(broj_sheet)&lt;10)</formula>
    </cfRule>
  </conditionalFormatting>
  <conditionalFormatting sqref="A108:A109">
    <cfRule type="expression" dxfId="1368" priority="200">
      <formula>AND(LEN(A108)=6,VALUE(broj_sheet)&gt;=10)</formula>
    </cfRule>
  </conditionalFormatting>
  <conditionalFormatting sqref="F108">
    <cfRule type="cellIs" dxfId="1367" priority="194" operator="equal">
      <formula>"''"</formula>
    </cfRule>
  </conditionalFormatting>
  <conditionalFormatting sqref="F109">
    <cfRule type="cellIs" dxfId="1366" priority="193" stopIfTrue="1" operator="equal">
      <formula>0</formula>
    </cfRule>
  </conditionalFormatting>
  <conditionalFormatting sqref="F109">
    <cfRule type="cellIs" dxfId="1365" priority="192" stopIfTrue="1" operator="equal">
      <formula>""</formula>
    </cfRule>
  </conditionalFormatting>
  <conditionalFormatting sqref="F109">
    <cfRule type="cellIs" dxfId="1364" priority="191" operator="equal">
      <formula>"''"</formula>
    </cfRule>
  </conditionalFormatting>
  <conditionalFormatting sqref="F91">
    <cfRule type="cellIs" dxfId="1363" priority="190" stopIfTrue="1" operator="equal">
      <formula>0</formula>
    </cfRule>
  </conditionalFormatting>
  <conditionalFormatting sqref="F91">
    <cfRule type="cellIs" dxfId="1362" priority="189" stopIfTrue="1" operator="equal">
      <formula>""</formula>
    </cfRule>
  </conditionalFormatting>
  <conditionalFormatting sqref="A91">
    <cfRule type="expression" dxfId="1361" priority="183">
      <formula>AND(LEN(A91)=2,VALUE(broj_sheet)&lt;10)</formula>
    </cfRule>
  </conditionalFormatting>
  <conditionalFormatting sqref="A91">
    <cfRule type="expression" dxfId="1360" priority="186">
      <formula>AND(LEN(A91)=3,VALUE(broj_sheet)&gt;=10)</formula>
    </cfRule>
  </conditionalFormatting>
  <conditionalFormatting sqref="A91">
    <cfRule type="expression" dxfId="1359" priority="187">
      <formula>AND(LEN(A91)=4,VALUE(broj_sheet)&gt;=10)</formula>
    </cfRule>
  </conditionalFormatting>
  <conditionalFormatting sqref="A91">
    <cfRule type="expression" dxfId="1358" priority="184">
      <formula>AND(LEN(A91)=3,VALUE(broj_sheet)&lt;10)</formula>
    </cfRule>
  </conditionalFormatting>
  <conditionalFormatting sqref="A91">
    <cfRule type="expression" dxfId="1357" priority="185">
      <formula>AND(LEN(A91)=5,VALUE(broj_sheet)&lt;10)</formula>
    </cfRule>
  </conditionalFormatting>
  <conditionalFormatting sqref="A91">
    <cfRule type="expression" dxfId="1356" priority="188">
      <formula>AND(LEN(A91)=6,VALUE(broj_sheet)&gt;=10)</formula>
    </cfRule>
  </conditionalFormatting>
  <conditionalFormatting sqref="F91">
    <cfRule type="cellIs" dxfId="1355" priority="182" operator="equal">
      <formula>"''"</formula>
    </cfRule>
  </conditionalFormatting>
  <conditionalFormatting sqref="E32">
    <cfRule type="cellIs" dxfId="1354" priority="181" stopIfTrue="1" operator="equal">
      <formula>0</formula>
    </cfRule>
  </conditionalFormatting>
  <conditionalFormatting sqref="I32 M32">
    <cfRule type="cellIs" dxfId="1353" priority="180" stopIfTrue="1" operator="equal">
      <formula>""</formula>
    </cfRule>
  </conditionalFormatting>
  <conditionalFormatting sqref="J29:J31">
    <cfRule type="cellIs" dxfId="1352" priority="179" stopIfTrue="1" operator="equal">
      <formula>""</formula>
    </cfRule>
  </conditionalFormatting>
  <conditionalFormatting sqref="J32">
    <cfRule type="cellIs" dxfId="1351" priority="177" stopIfTrue="1" operator="equal">
      <formula>""</formula>
    </cfRule>
  </conditionalFormatting>
  <conditionalFormatting sqref="K29:K31">
    <cfRule type="cellIs" dxfId="1350" priority="176" stopIfTrue="1" operator="equal">
      <formula>""</formula>
    </cfRule>
  </conditionalFormatting>
  <conditionalFormatting sqref="K32">
    <cfRule type="cellIs" dxfId="1349" priority="174" stopIfTrue="1" operator="equal">
      <formula>""</formula>
    </cfRule>
  </conditionalFormatting>
  <conditionalFormatting sqref="L29:L31">
    <cfRule type="cellIs" dxfId="1348" priority="173" stopIfTrue="1" operator="equal">
      <formula>""</formula>
    </cfRule>
  </conditionalFormatting>
  <conditionalFormatting sqref="L32">
    <cfRule type="cellIs" dxfId="1347" priority="171" stopIfTrue="1" operator="equal">
      <formula>""</formula>
    </cfRule>
  </conditionalFormatting>
  <conditionalFormatting sqref="N29:N31">
    <cfRule type="cellIs" dxfId="1346" priority="170" stopIfTrue="1" operator="equal">
      <formula>""</formula>
    </cfRule>
  </conditionalFormatting>
  <conditionalFormatting sqref="N32">
    <cfRule type="cellIs" dxfId="1345" priority="168" stopIfTrue="1" operator="equal">
      <formula>""</formula>
    </cfRule>
  </conditionalFormatting>
  <conditionalFormatting sqref="P29:P31">
    <cfRule type="cellIs" dxfId="1344" priority="167" stopIfTrue="1" operator="equal">
      <formula>""</formula>
    </cfRule>
  </conditionalFormatting>
  <conditionalFormatting sqref="P32">
    <cfRule type="cellIs" dxfId="1343" priority="165" stopIfTrue="1" operator="equal">
      <formula>""</formula>
    </cfRule>
  </conditionalFormatting>
  <conditionalFormatting sqref="R29:R31">
    <cfRule type="cellIs" dxfId="1342" priority="164" stopIfTrue="1" operator="equal">
      <formula>""</formula>
    </cfRule>
  </conditionalFormatting>
  <conditionalFormatting sqref="R32">
    <cfRule type="cellIs" dxfId="1341" priority="162" stopIfTrue="1" operator="equal">
      <formula>""</formula>
    </cfRule>
  </conditionalFormatting>
  <conditionalFormatting sqref="S29:S31">
    <cfRule type="cellIs" dxfId="1340" priority="161" stopIfTrue="1" operator="equal">
      <formula>""</formula>
    </cfRule>
  </conditionalFormatting>
  <conditionalFormatting sqref="S32">
    <cfRule type="cellIs" dxfId="1339" priority="159" stopIfTrue="1" operator="equal">
      <formula>""</formula>
    </cfRule>
  </conditionalFormatting>
  <conditionalFormatting sqref="J61">
    <cfRule type="cellIs" dxfId="1338" priority="130" stopIfTrue="1" operator="equal">
      <formula>""</formula>
    </cfRule>
  </conditionalFormatting>
  <conditionalFormatting sqref="J62:J64">
    <cfRule type="cellIs" dxfId="1337" priority="131" stopIfTrue="1" operator="equal">
      <formula>""</formula>
    </cfRule>
  </conditionalFormatting>
  <conditionalFormatting sqref="F146">
    <cfRule type="cellIs" dxfId="1336" priority="129" stopIfTrue="1" operator="equal">
      <formula>""</formula>
    </cfRule>
  </conditionalFormatting>
  <conditionalFormatting sqref="A146">
    <cfRule type="expression" dxfId="1335" priority="123">
      <formula>AND(LEN(A146)=2,VALUE(broj_sheet)&lt;10)</formula>
    </cfRule>
  </conditionalFormatting>
  <conditionalFormatting sqref="A146">
    <cfRule type="expression" dxfId="1334" priority="126">
      <formula>AND(LEN(A146)=3,VALUE(broj_sheet)&gt;=10)</formula>
    </cfRule>
  </conditionalFormatting>
  <conditionalFormatting sqref="A146">
    <cfRule type="expression" dxfId="1333" priority="127">
      <formula>AND(LEN(A146)=4,VALUE(broj_sheet)&gt;=10)</formula>
    </cfRule>
  </conditionalFormatting>
  <conditionalFormatting sqref="A146">
    <cfRule type="expression" dxfId="1332" priority="124">
      <formula>AND(LEN(A146)=3,VALUE(broj_sheet)&lt;10)</formula>
    </cfRule>
  </conditionalFormatting>
  <conditionalFormatting sqref="A146">
    <cfRule type="expression" dxfId="1331" priority="125">
      <formula>AND(LEN(A146)=5,VALUE(broj_sheet)&lt;10)</formula>
    </cfRule>
  </conditionalFormatting>
  <conditionalFormatting sqref="A146">
    <cfRule type="expression" dxfId="1330" priority="128">
      <formula>AND(LEN(A146)=6,VALUE(broj_sheet)&gt;=10)</formula>
    </cfRule>
  </conditionalFormatting>
  <conditionalFormatting sqref="F146">
    <cfRule type="cellIs" dxfId="1329" priority="121" operator="equal">
      <formula>0</formula>
    </cfRule>
    <cfRule type="cellIs" dxfId="1328" priority="122" operator="equal">
      <formula>"''"</formula>
    </cfRule>
  </conditionalFormatting>
  <conditionalFormatting sqref="K61">
    <cfRule type="cellIs" dxfId="1327" priority="110" stopIfTrue="1" operator="equal">
      <formula>""</formula>
    </cfRule>
  </conditionalFormatting>
  <conditionalFormatting sqref="K62:K64">
    <cfRule type="cellIs" dxfId="1326" priority="111" stopIfTrue="1" operator="equal">
      <formula>""</formula>
    </cfRule>
  </conditionalFormatting>
  <conditionalFormatting sqref="L61">
    <cfRule type="cellIs" dxfId="1325" priority="108" stopIfTrue="1" operator="equal">
      <formula>""</formula>
    </cfRule>
  </conditionalFormatting>
  <conditionalFormatting sqref="L62:L64">
    <cfRule type="cellIs" dxfId="1324" priority="109" stopIfTrue="1" operator="equal">
      <formula>""</formula>
    </cfRule>
  </conditionalFormatting>
  <conditionalFormatting sqref="M61">
    <cfRule type="cellIs" dxfId="1323" priority="106" stopIfTrue="1" operator="equal">
      <formula>""</formula>
    </cfRule>
  </conditionalFormatting>
  <conditionalFormatting sqref="M62:M64">
    <cfRule type="cellIs" dxfId="1322" priority="107" stopIfTrue="1" operator="equal">
      <formula>""</formula>
    </cfRule>
  </conditionalFormatting>
  <conditionalFormatting sqref="N61">
    <cfRule type="cellIs" dxfId="1321" priority="104" stopIfTrue="1" operator="equal">
      <formula>""</formula>
    </cfRule>
  </conditionalFormatting>
  <conditionalFormatting sqref="N62:N64">
    <cfRule type="cellIs" dxfId="1320" priority="105" stopIfTrue="1" operator="equal">
      <formula>""</formula>
    </cfRule>
  </conditionalFormatting>
  <conditionalFormatting sqref="O61">
    <cfRule type="cellIs" dxfId="1319" priority="102" stopIfTrue="1" operator="equal">
      <formula>""</formula>
    </cfRule>
  </conditionalFormatting>
  <conditionalFormatting sqref="O62:O64">
    <cfRule type="cellIs" dxfId="1318" priority="103" stopIfTrue="1" operator="equal">
      <formula>""</formula>
    </cfRule>
  </conditionalFormatting>
  <conditionalFormatting sqref="P61">
    <cfRule type="cellIs" dxfId="1317" priority="100" stopIfTrue="1" operator="equal">
      <formula>""</formula>
    </cfRule>
  </conditionalFormatting>
  <conditionalFormatting sqref="P62:P64">
    <cfRule type="cellIs" dxfId="1316" priority="101" stopIfTrue="1" operator="equal">
      <formula>""</formula>
    </cfRule>
  </conditionalFormatting>
  <conditionalFormatting sqref="Q61">
    <cfRule type="cellIs" dxfId="1315" priority="98" stopIfTrue="1" operator="equal">
      <formula>""</formula>
    </cfRule>
  </conditionalFormatting>
  <conditionalFormatting sqref="Q62:Q64">
    <cfRule type="cellIs" dxfId="1314" priority="99" stopIfTrue="1" operator="equal">
      <formula>""</formula>
    </cfRule>
  </conditionalFormatting>
  <conditionalFormatting sqref="R61">
    <cfRule type="cellIs" dxfId="1313" priority="96" stopIfTrue="1" operator="equal">
      <formula>""</formula>
    </cfRule>
  </conditionalFormatting>
  <conditionalFormatting sqref="R62:R64">
    <cfRule type="cellIs" dxfId="1312" priority="97" stopIfTrue="1" operator="equal">
      <formula>""</formula>
    </cfRule>
  </conditionalFormatting>
  <conditionalFormatting sqref="S61">
    <cfRule type="cellIs" dxfId="1311" priority="94" stopIfTrue="1" operator="equal">
      <formula>""</formula>
    </cfRule>
  </conditionalFormatting>
  <conditionalFormatting sqref="S62:S64">
    <cfRule type="cellIs" dxfId="1310" priority="95" stopIfTrue="1" operator="equal">
      <formula>""</formula>
    </cfRule>
  </conditionalFormatting>
  <conditionalFormatting sqref="L118:S118">
    <cfRule type="cellIs" dxfId="1309" priority="93" stopIfTrue="1" operator="equal">
      <formula>""</formula>
    </cfRule>
  </conditionalFormatting>
  <conditionalFormatting sqref="E18:F18">
    <cfRule type="cellIs" dxfId="1308" priority="92" stopIfTrue="1" operator="equal">
      <formula>0</formula>
    </cfRule>
  </conditionalFormatting>
  <conditionalFormatting sqref="I18:U18 F18">
    <cfRule type="cellIs" dxfId="1307" priority="91" stopIfTrue="1" operator="equal">
      <formula>""</formula>
    </cfRule>
  </conditionalFormatting>
  <conditionalFormatting sqref="A18">
    <cfRule type="expression" dxfId="1306" priority="85">
      <formula>AND(LEN(A18)=2,VALUE(broj_sheet)&lt;10)</formula>
    </cfRule>
  </conditionalFormatting>
  <conditionalFormatting sqref="A18">
    <cfRule type="expression" dxfId="1305" priority="88">
      <formula>AND(LEN(A18)=3,VALUE(broj_sheet)&gt;=10)</formula>
    </cfRule>
  </conditionalFormatting>
  <conditionalFormatting sqref="A18">
    <cfRule type="expression" dxfId="1304" priority="89">
      <formula>AND(LEN(A18)=4,VALUE(broj_sheet)&gt;=10)</formula>
    </cfRule>
  </conditionalFormatting>
  <conditionalFormatting sqref="A18">
    <cfRule type="expression" dxfId="1303" priority="86">
      <formula>AND(LEN(A18)=3,VALUE(broj_sheet)&lt;10)</formula>
    </cfRule>
  </conditionalFormatting>
  <conditionalFormatting sqref="A18">
    <cfRule type="expression" dxfId="1302" priority="87">
      <formula>AND(LEN(A18)=5,VALUE(broj_sheet)&lt;10)</formula>
    </cfRule>
  </conditionalFormatting>
  <conditionalFormatting sqref="A18">
    <cfRule type="expression" dxfId="1301" priority="90">
      <formula>AND(LEN(A18)=6,VALUE(broj_sheet)&gt;=10)</formula>
    </cfRule>
  </conditionalFormatting>
  <conditionalFormatting sqref="F18">
    <cfRule type="cellIs" dxfId="1300" priority="84" operator="equal">
      <formula>"''"</formula>
    </cfRule>
  </conditionalFormatting>
  <conditionalFormatting sqref="A18">
    <cfRule type="cellIs" dxfId="1299" priority="83" operator="equal">
      <formula>"."</formula>
    </cfRule>
  </conditionalFormatting>
  <conditionalFormatting sqref="O29:O31">
    <cfRule type="cellIs" dxfId="1298" priority="82" stopIfTrue="1" operator="equal">
      <formula>""</formula>
    </cfRule>
  </conditionalFormatting>
  <conditionalFormatting sqref="O32">
    <cfRule type="cellIs" dxfId="1297" priority="80" stopIfTrue="1" operator="equal">
      <formula>""</formula>
    </cfRule>
  </conditionalFormatting>
  <conditionalFormatting sqref="Q29:Q31">
    <cfRule type="cellIs" dxfId="1296" priority="79" stopIfTrue="1" operator="equal">
      <formula>""</formula>
    </cfRule>
  </conditionalFormatting>
  <conditionalFormatting sqref="Q32">
    <cfRule type="cellIs" dxfId="1295" priority="77" stopIfTrue="1" operator="equal">
      <formula>""</formula>
    </cfRule>
  </conditionalFormatting>
  <conditionalFormatting sqref="E14:F14">
    <cfRule type="cellIs" dxfId="1294" priority="76" stopIfTrue="1" operator="equal">
      <formula>0</formula>
    </cfRule>
  </conditionalFormatting>
  <conditionalFormatting sqref="I14:U14 F14">
    <cfRule type="cellIs" dxfId="1293" priority="75" stopIfTrue="1" operator="equal">
      <formula>""</formula>
    </cfRule>
  </conditionalFormatting>
  <conditionalFormatting sqref="A14">
    <cfRule type="expression" dxfId="1292" priority="69">
      <formula>AND(LEN(A14)=2,VALUE(broj_sheet)&lt;10)</formula>
    </cfRule>
  </conditionalFormatting>
  <conditionalFormatting sqref="A14">
    <cfRule type="expression" dxfId="1291" priority="72">
      <formula>AND(LEN(A14)=3,VALUE(broj_sheet)&gt;=10)</formula>
    </cfRule>
  </conditionalFormatting>
  <conditionalFormatting sqref="A14">
    <cfRule type="expression" dxfId="1290" priority="73">
      <formula>AND(LEN(A14)=4,VALUE(broj_sheet)&gt;=10)</formula>
    </cfRule>
  </conditionalFormatting>
  <conditionalFormatting sqref="A14">
    <cfRule type="expression" dxfId="1289" priority="70">
      <formula>AND(LEN(A14)=3,VALUE(broj_sheet)&lt;10)</formula>
    </cfRule>
  </conditionalFormatting>
  <conditionalFormatting sqref="A14">
    <cfRule type="expression" dxfId="1288" priority="71">
      <formula>AND(LEN(A14)=5,VALUE(broj_sheet)&lt;10)</formula>
    </cfRule>
  </conditionalFormatting>
  <conditionalFormatting sqref="A14">
    <cfRule type="expression" dxfId="1287" priority="74">
      <formula>AND(LEN(A14)=6,VALUE(broj_sheet)&gt;=10)</formula>
    </cfRule>
  </conditionalFormatting>
  <conditionalFormatting sqref="F14">
    <cfRule type="cellIs" dxfId="1286" priority="68" operator="equal">
      <formula>"''"</formula>
    </cfRule>
  </conditionalFormatting>
  <conditionalFormatting sqref="A14">
    <cfRule type="cellIs" dxfId="1285" priority="67" operator="equal">
      <formula>"."</formula>
    </cfRule>
  </conditionalFormatting>
  <conditionalFormatting sqref="U29:U31">
    <cfRule type="cellIs" dxfId="1284" priority="66" stopIfTrue="1" operator="equal">
      <formula>""</formula>
    </cfRule>
  </conditionalFormatting>
  <conditionalFormatting sqref="U32">
    <cfRule type="cellIs" dxfId="1283" priority="64" stopIfTrue="1" operator="equal">
      <formula>""</formula>
    </cfRule>
  </conditionalFormatting>
  <conditionalFormatting sqref="I131:U131">
    <cfRule type="cellIs" dxfId="1282" priority="17" stopIfTrue="1" operator="equal">
      <formula>""</formula>
    </cfRule>
  </conditionalFormatting>
  <conditionalFormatting sqref="A131">
    <cfRule type="expression" dxfId="1281" priority="11">
      <formula>AND(LEN(A131)=2,VALUE(broj_sheet)&lt;10)</formula>
    </cfRule>
  </conditionalFormatting>
  <conditionalFormatting sqref="A131">
    <cfRule type="expression" dxfId="1280" priority="14">
      <formula>AND(LEN(A131)=3,VALUE(broj_sheet)&gt;=10)</formula>
    </cfRule>
  </conditionalFormatting>
  <conditionalFormatting sqref="A131">
    <cfRule type="expression" dxfId="1279" priority="15">
      <formula>AND(LEN(A131)=4,VALUE(broj_sheet)&gt;=10)</formula>
    </cfRule>
  </conditionalFormatting>
  <conditionalFormatting sqref="A131">
    <cfRule type="expression" dxfId="1278" priority="12">
      <formula>AND(LEN(A131)=3,VALUE(broj_sheet)&lt;10)</formula>
    </cfRule>
  </conditionalFormatting>
  <conditionalFormatting sqref="A131">
    <cfRule type="expression" dxfId="1277" priority="13">
      <formula>AND(LEN(A131)=5,VALUE(broj_sheet)&lt;10)</formula>
    </cfRule>
  </conditionalFormatting>
  <conditionalFormatting sqref="A131">
    <cfRule type="expression" dxfId="1276" priority="16">
      <formula>AND(LEN(A131)=6,VALUE(broj_sheet)&gt;=10)</formula>
    </cfRule>
  </conditionalFormatting>
  <conditionalFormatting sqref="A131">
    <cfRule type="cellIs" dxfId="1275" priority="10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79998168889431442"/>
  </sheetPr>
  <dimension ref="A1:V193"/>
  <sheetViews>
    <sheetView view="pageBreakPreview" zoomScaleNormal="70" zoomScaleSheetLayoutView="100" workbookViewId="0">
      <pane ySplit="4" topLeftCell="A142" activePane="bottomLeft" state="frozen"/>
      <selection pane="bottomLeft" activeCell="G80" sqref="G80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6. PO SLAVONSKI BROD</v>
      </c>
      <c r="E2" s="162" t="str">
        <f t="shared" ref="E2:H2" ca="1" si="0">INDIRECT(ADDRESS(ROW(),COLUMN()+2+broj_sheet))</f>
        <v>PO IVANIĆ GRAD</v>
      </c>
      <c r="F2" s="162" t="str">
        <f t="shared" ca="1" si="0"/>
        <v>PO SLAVONSKI BROD</v>
      </c>
      <c r="G2" s="162" t="str">
        <f t="shared" ca="1" si="0"/>
        <v>PO DONJI MIHOLJAC</v>
      </c>
      <c r="H2" s="162" t="str">
        <f t="shared" ca="1" si="0"/>
        <v>PO VODNJAN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1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61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611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61101</v>
      </c>
      <c r="B8" s="32" t="s">
        <v>88</v>
      </c>
      <c r="C8" s="41"/>
      <c r="D8" s="41"/>
      <c r="E8" s="42" t="s">
        <v>7</v>
      </c>
      <c r="F8" s="43">
        <f t="shared" ref="F8:F46" ca="1" si="2">INDIRECT(ADDRESS(ROW(),COLUMN()+2+broj_sheet))</f>
        <v>1</v>
      </c>
      <c r="G8" s="44"/>
      <c r="H8" s="44">
        <f t="shared" ref="H8:H20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27" si="4">SUM(I8:U8)*G8</f>
        <v>0</v>
      </c>
    </row>
    <row r="9" spans="1:22" s="24" customFormat="1" ht="56.25" x14ac:dyDescent="0.2">
      <c r="A9" s="65">
        <f t="shared" ca="1" si="1"/>
        <v>61102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61103</v>
      </c>
      <c r="B10" s="32" t="s">
        <v>58</v>
      </c>
      <c r="C10" s="41"/>
      <c r="D10" s="41"/>
      <c r="E10" s="42" t="s">
        <v>7</v>
      </c>
      <c r="F10" s="43">
        <f t="shared" ca="1" si="2"/>
        <v>11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61104</v>
      </c>
      <c r="B11" s="32" t="s">
        <v>89</v>
      </c>
      <c r="C11" s="41"/>
      <c r="D11" s="41"/>
      <c r="E11" s="42" t="s">
        <v>7</v>
      </c>
      <c r="F11" s="43">
        <f t="shared" ca="1" si="2"/>
        <v>11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61105</v>
      </c>
      <c r="B12" s="32" t="s">
        <v>90</v>
      </c>
      <c r="C12" s="41"/>
      <c r="D12" s="41"/>
      <c r="E12" s="42" t="s">
        <v>7</v>
      </c>
      <c r="F12" s="43">
        <f t="shared" ca="1" si="2"/>
        <v>11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61106</v>
      </c>
      <c r="B13" s="32" t="s">
        <v>91</v>
      </c>
      <c r="C13" s="41"/>
      <c r="D13" s="41"/>
      <c r="E13" s="42" t="s">
        <v>7</v>
      </c>
      <c r="F13" s="43">
        <f t="shared" ca="1" si="2"/>
        <v>11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92" customFormat="1" ht="168.75" x14ac:dyDescent="0.2">
      <c r="A14" s="65">
        <f t="shared" ca="1" si="1"/>
        <v>61107</v>
      </c>
      <c r="B14" s="32" t="s">
        <v>94</v>
      </c>
      <c r="C14" s="41"/>
      <c r="D14" s="41"/>
      <c r="E14" s="42" t="s">
        <v>7</v>
      </c>
      <c r="F14" s="43">
        <f t="shared" ref="F14" ca="1" si="5">INDIRECT(ADDRESS(ROW(),COLUMN()+2+broj_sheet))</f>
        <v>1</v>
      </c>
      <c r="G14" s="44"/>
      <c r="H14" s="44">
        <f t="shared" ca="1" si="3"/>
        <v>0</v>
      </c>
      <c r="I14" s="91">
        <v>1</v>
      </c>
      <c r="J14" s="68">
        <v>0</v>
      </c>
      <c r="K14" s="68">
        <v>1</v>
      </c>
      <c r="L14" s="68">
        <v>1</v>
      </c>
      <c r="M14" s="68">
        <v>0</v>
      </c>
      <c r="N14" s="68">
        <v>1</v>
      </c>
      <c r="O14" s="68">
        <v>0</v>
      </c>
      <c r="P14" s="68">
        <v>1</v>
      </c>
      <c r="Q14" s="68">
        <v>0</v>
      </c>
      <c r="R14" s="68">
        <v>0</v>
      </c>
      <c r="S14" s="68">
        <v>0</v>
      </c>
      <c r="T14" s="68">
        <v>0</v>
      </c>
      <c r="U14" s="68">
        <v>1</v>
      </c>
      <c r="V14" s="72">
        <f t="shared" si="4"/>
        <v>0</v>
      </c>
    </row>
    <row r="15" spans="1:22" s="24" customFormat="1" ht="225" x14ac:dyDescent="0.2">
      <c r="A15" s="65">
        <f t="shared" ca="1" si="1"/>
        <v>61108</v>
      </c>
      <c r="B15" s="32" t="s">
        <v>95</v>
      </c>
      <c r="C15" s="41"/>
      <c r="D15" s="41" t="s">
        <v>19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0</v>
      </c>
      <c r="V15" s="72">
        <f t="shared" si="4"/>
        <v>0</v>
      </c>
    </row>
    <row r="16" spans="1:22" s="24" customFormat="1" ht="22.5" x14ac:dyDescent="0.2">
      <c r="A16" s="65">
        <f t="shared" ca="1" si="1"/>
        <v>61109</v>
      </c>
      <c r="B16" s="32" t="s">
        <v>72</v>
      </c>
      <c r="C16" s="46" t="s">
        <v>23</v>
      </c>
      <c r="D16" s="46" t="s">
        <v>23</v>
      </c>
      <c r="E16" s="42" t="s">
        <v>7</v>
      </c>
      <c r="F16" s="43">
        <f t="shared" ca="1" si="2"/>
        <v>2</v>
      </c>
      <c r="G16" s="44"/>
      <c r="H16" s="44">
        <f t="shared" ca="1" si="3"/>
        <v>0</v>
      </c>
      <c r="I16" s="49">
        <v>2</v>
      </c>
      <c r="J16" s="45">
        <v>2</v>
      </c>
      <c r="K16" s="45">
        <v>2</v>
      </c>
      <c r="L16" s="45">
        <v>2</v>
      </c>
      <c r="M16" s="45">
        <v>4</v>
      </c>
      <c r="N16" s="45">
        <v>2</v>
      </c>
      <c r="O16" s="45">
        <v>2</v>
      </c>
      <c r="P16" s="45">
        <v>2</v>
      </c>
      <c r="Q16" s="45">
        <v>2</v>
      </c>
      <c r="R16" s="45">
        <v>2</v>
      </c>
      <c r="S16" s="45">
        <v>2</v>
      </c>
      <c r="T16" s="45">
        <v>0</v>
      </c>
      <c r="U16" s="45">
        <v>0</v>
      </c>
      <c r="V16" s="72">
        <f t="shared" si="4"/>
        <v>0</v>
      </c>
    </row>
    <row r="17" spans="1:22" s="24" customFormat="1" ht="33.75" x14ac:dyDescent="0.2">
      <c r="A17" s="65">
        <f t="shared" ca="1" si="1"/>
        <v>61110</v>
      </c>
      <c r="B17" s="32" t="s">
        <v>129</v>
      </c>
      <c r="C17" s="46" t="s">
        <v>23</v>
      </c>
      <c r="D17" s="46" t="s">
        <v>23</v>
      </c>
      <c r="E17" s="42" t="s">
        <v>7</v>
      </c>
      <c r="F17" s="43">
        <f t="shared" ca="1" si="2"/>
        <v>1</v>
      </c>
      <c r="G17" s="44"/>
      <c r="H17" s="44">
        <f t="shared" ca="1" si="3"/>
        <v>0</v>
      </c>
      <c r="I17" s="49">
        <v>1</v>
      </c>
      <c r="J17" s="45">
        <v>1</v>
      </c>
      <c r="K17" s="45">
        <v>1</v>
      </c>
      <c r="L17" s="45">
        <v>1</v>
      </c>
      <c r="M17" s="45">
        <v>2</v>
      </c>
      <c r="N17" s="45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5">
        <v>0</v>
      </c>
      <c r="U17" s="45">
        <v>1</v>
      </c>
      <c r="V17" s="72">
        <f t="shared" si="4"/>
        <v>0</v>
      </c>
    </row>
    <row r="18" spans="1:22" s="24" customFormat="1" ht="33.75" x14ac:dyDescent="0.2">
      <c r="A18" s="65">
        <f t="shared" ca="1" si="1"/>
        <v>61111</v>
      </c>
      <c r="B18" s="32" t="s">
        <v>164</v>
      </c>
      <c r="C18" s="46" t="s">
        <v>23</v>
      </c>
      <c r="D18" s="46" t="s">
        <v>23</v>
      </c>
      <c r="E18" s="42" t="s">
        <v>7</v>
      </c>
      <c r="F18" s="43">
        <f t="shared" ca="1" si="2"/>
        <v>24</v>
      </c>
      <c r="G18" s="44"/>
      <c r="H18" s="44">
        <f t="shared" ca="1" si="3"/>
        <v>0</v>
      </c>
      <c r="I18" s="49">
        <v>24</v>
      </c>
      <c r="J18" s="45">
        <v>16</v>
      </c>
      <c r="K18" s="45">
        <v>20</v>
      </c>
      <c r="L18" s="45">
        <v>24</v>
      </c>
      <c r="M18" s="45">
        <v>48</v>
      </c>
      <c r="N18" s="45">
        <v>24</v>
      </c>
      <c r="O18" s="45">
        <v>24</v>
      </c>
      <c r="P18" s="45">
        <v>24</v>
      </c>
      <c r="Q18" s="45">
        <v>24</v>
      </c>
      <c r="R18" s="45">
        <v>24</v>
      </c>
      <c r="S18" s="45">
        <v>24</v>
      </c>
      <c r="T18" s="45">
        <v>0</v>
      </c>
      <c r="U18" s="45">
        <v>24</v>
      </c>
      <c r="V18" s="72">
        <f t="shared" si="4"/>
        <v>0</v>
      </c>
    </row>
    <row r="19" spans="1:22" s="89" customFormat="1" ht="191.25" x14ac:dyDescent="0.2">
      <c r="A19" s="65">
        <f t="shared" ca="1" si="1"/>
        <v>61112</v>
      </c>
      <c r="B19" s="32" t="s">
        <v>135</v>
      </c>
      <c r="C19" s="46"/>
      <c r="D19" s="46"/>
      <c r="E19" s="42" t="s">
        <v>7</v>
      </c>
      <c r="F19" s="43">
        <f t="shared" ca="1" si="2"/>
        <v>1</v>
      </c>
      <c r="G19" s="44"/>
      <c r="H19" s="44">
        <f t="shared" ca="1" si="3"/>
        <v>0</v>
      </c>
      <c r="I19" s="91">
        <v>1</v>
      </c>
      <c r="J19" s="68">
        <v>0</v>
      </c>
      <c r="K19" s="68">
        <v>0</v>
      </c>
      <c r="L19" s="68">
        <v>1</v>
      </c>
      <c r="M19" s="68">
        <v>2</v>
      </c>
      <c r="N19" s="68">
        <v>1</v>
      </c>
      <c r="O19" s="68">
        <v>4</v>
      </c>
      <c r="P19" s="68">
        <v>0</v>
      </c>
      <c r="Q19" s="68">
        <v>3</v>
      </c>
      <c r="R19" s="68">
        <v>3</v>
      </c>
      <c r="S19" s="68">
        <v>1</v>
      </c>
      <c r="T19" s="68">
        <v>0</v>
      </c>
      <c r="U19" s="68">
        <v>0</v>
      </c>
      <c r="V19" s="72">
        <f t="shared" si="4"/>
        <v>0</v>
      </c>
    </row>
    <row r="20" spans="1:22" s="24" customFormat="1" ht="135" x14ac:dyDescent="0.2">
      <c r="A20" s="65">
        <f t="shared" ca="1" si="1"/>
        <v>61113</v>
      </c>
      <c r="B20" s="32" t="s">
        <v>137</v>
      </c>
      <c r="C20" s="41"/>
      <c r="D20" s="41"/>
      <c r="E20" s="42" t="s">
        <v>7</v>
      </c>
      <c r="F20" s="43">
        <f t="shared" ca="1" si="2"/>
        <v>1</v>
      </c>
      <c r="G20" s="44"/>
      <c r="H20" s="44">
        <f t="shared" ca="1" si="3"/>
        <v>0</v>
      </c>
      <c r="I20" s="49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0</v>
      </c>
      <c r="U20" s="45">
        <v>0</v>
      </c>
      <c r="V20" s="72">
        <f t="shared" si="4"/>
        <v>0</v>
      </c>
    </row>
    <row r="21" spans="1:22" s="24" customFormat="1" ht="33.75" x14ac:dyDescent="0.2">
      <c r="A21" s="66">
        <f t="shared" ca="1" si="1"/>
        <v>61114</v>
      </c>
      <c r="B21" s="32" t="s">
        <v>33</v>
      </c>
      <c r="C21" s="135"/>
      <c r="D21" s="135"/>
      <c r="E21" s="42" t="s">
        <v>24</v>
      </c>
      <c r="F21" s="43">
        <f t="shared" ca="1" si="2"/>
        <v>1</v>
      </c>
      <c r="G21" s="47"/>
      <c r="H21" s="47">
        <f ca="1">G21*F21</f>
        <v>0</v>
      </c>
      <c r="I21" s="49">
        <v>1</v>
      </c>
      <c r="J21" s="49">
        <v>1</v>
      </c>
      <c r="K21" s="49">
        <v>1</v>
      </c>
      <c r="L21" s="49">
        <v>1</v>
      </c>
      <c r="M21" s="45">
        <v>2</v>
      </c>
      <c r="N21" s="49">
        <v>1</v>
      </c>
      <c r="O21" s="45">
        <v>1</v>
      </c>
      <c r="P21" s="49">
        <v>1</v>
      </c>
      <c r="Q21" s="45">
        <v>1</v>
      </c>
      <c r="R21" s="49">
        <v>1</v>
      </c>
      <c r="S21" s="49">
        <v>1</v>
      </c>
      <c r="T21" s="45">
        <v>0</v>
      </c>
      <c r="U21" s="45">
        <v>1</v>
      </c>
      <c r="V21" s="72">
        <f t="shared" si="4"/>
        <v>0</v>
      </c>
    </row>
    <row r="22" spans="1:22" s="24" customFormat="1" x14ac:dyDescent="0.2">
      <c r="A22" s="93">
        <f ca="1">A21</f>
        <v>61114</v>
      </c>
      <c r="B22" s="32" t="s">
        <v>50</v>
      </c>
      <c r="C22" s="136"/>
      <c r="D22" s="136"/>
      <c r="E22" s="42" t="s">
        <v>7</v>
      </c>
      <c r="F22" s="43">
        <f t="shared" ca="1" si="2"/>
        <v>1</v>
      </c>
      <c r="G22" s="50"/>
      <c r="H22" s="50"/>
      <c r="I22" s="49">
        <v>1</v>
      </c>
      <c r="J22" s="49">
        <v>1</v>
      </c>
      <c r="K22" s="49">
        <v>1</v>
      </c>
      <c r="L22" s="49">
        <v>1</v>
      </c>
      <c r="M22" s="45">
        <v>1</v>
      </c>
      <c r="N22" s="49">
        <v>1</v>
      </c>
      <c r="O22" s="45">
        <v>1</v>
      </c>
      <c r="P22" s="49">
        <v>1</v>
      </c>
      <c r="Q22" s="45">
        <v>1</v>
      </c>
      <c r="R22" s="49">
        <v>1</v>
      </c>
      <c r="S22" s="49">
        <v>1</v>
      </c>
      <c r="T22" s="45">
        <v>0</v>
      </c>
      <c r="U22" s="45">
        <v>1</v>
      </c>
      <c r="V22" s="72">
        <f t="shared" si="4"/>
        <v>0</v>
      </c>
    </row>
    <row r="23" spans="1:22" s="24" customFormat="1" x14ac:dyDescent="0.2">
      <c r="A23" s="93">
        <f t="shared" ref="A23:A35" ca="1" si="6">A22</f>
        <v>61114</v>
      </c>
      <c r="B23" s="32" t="s">
        <v>30</v>
      </c>
      <c r="C23" s="136"/>
      <c r="D23" s="136"/>
      <c r="E23" s="42" t="s">
        <v>7</v>
      </c>
      <c r="F23" s="43">
        <f t="shared" ca="1" si="2"/>
        <v>1</v>
      </c>
      <c r="G23" s="50"/>
      <c r="H23" s="50"/>
      <c r="I23" s="49">
        <v>1</v>
      </c>
      <c r="J23" s="49">
        <v>1</v>
      </c>
      <c r="K23" s="49">
        <v>1</v>
      </c>
      <c r="L23" s="49">
        <v>1</v>
      </c>
      <c r="M23" s="45">
        <v>1</v>
      </c>
      <c r="N23" s="49">
        <v>1</v>
      </c>
      <c r="O23" s="45">
        <v>1</v>
      </c>
      <c r="P23" s="49">
        <v>1</v>
      </c>
      <c r="Q23" s="45">
        <v>1</v>
      </c>
      <c r="R23" s="49">
        <v>1</v>
      </c>
      <c r="S23" s="49">
        <v>1</v>
      </c>
      <c r="T23" s="45">
        <v>0</v>
      </c>
      <c r="U23" s="45">
        <v>1</v>
      </c>
      <c r="V23" s="72">
        <f t="shared" si="4"/>
        <v>0</v>
      </c>
    </row>
    <row r="24" spans="1:22" s="24" customFormat="1" x14ac:dyDescent="0.2">
      <c r="A24" s="93">
        <f t="shared" ca="1" si="6"/>
        <v>61114</v>
      </c>
      <c r="B24" s="32" t="s">
        <v>28</v>
      </c>
      <c r="C24" s="136"/>
      <c r="D24" s="136"/>
      <c r="E24" s="42" t="s">
        <v>7</v>
      </c>
      <c r="F24" s="43">
        <f t="shared" ca="1" si="2"/>
        <v>1</v>
      </c>
      <c r="G24" s="50"/>
      <c r="H24" s="50"/>
      <c r="I24" s="49">
        <v>1</v>
      </c>
      <c r="J24" s="49">
        <v>1</v>
      </c>
      <c r="K24" s="49">
        <v>1</v>
      </c>
      <c r="L24" s="49">
        <v>1</v>
      </c>
      <c r="M24" s="45">
        <v>1</v>
      </c>
      <c r="N24" s="49">
        <v>1</v>
      </c>
      <c r="O24" s="45">
        <v>1</v>
      </c>
      <c r="P24" s="49">
        <v>1</v>
      </c>
      <c r="Q24" s="45">
        <v>1</v>
      </c>
      <c r="R24" s="49">
        <v>1</v>
      </c>
      <c r="S24" s="49">
        <v>1</v>
      </c>
      <c r="T24" s="45">
        <v>0</v>
      </c>
      <c r="U24" s="45">
        <v>1</v>
      </c>
      <c r="V24" s="72">
        <f t="shared" si="4"/>
        <v>0</v>
      </c>
    </row>
    <row r="25" spans="1:22" s="24" customFormat="1" x14ac:dyDescent="0.2">
      <c r="A25" s="93">
        <f t="shared" ca="1" si="6"/>
        <v>61114</v>
      </c>
      <c r="B25" s="32" t="s">
        <v>59</v>
      </c>
      <c r="C25" s="136"/>
      <c r="D25" s="136"/>
      <c r="E25" s="42" t="s">
        <v>7</v>
      </c>
      <c r="F25" s="43">
        <f t="shared" ca="1" si="2"/>
        <v>2</v>
      </c>
      <c r="G25" s="50"/>
      <c r="H25" s="50"/>
      <c r="I25" s="49">
        <v>2</v>
      </c>
      <c r="J25" s="49">
        <v>2</v>
      </c>
      <c r="K25" s="49">
        <v>2</v>
      </c>
      <c r="L25" s="49">
        <v>2</v>
      </c>
      <c r="M25" s="45">
        <v>0</v>
      </c>
      <c r="N25" s="49">
        <v>2</v>
      </c>
      <c r="O25" s="45">
        <v>0</v>
      </c>
      <c r="P25" s="49">
        <v>2</v>
      </c>
      <c r="Q25" s="45">
        <v>0</v>
      </c>
      <c r="R25" s="49">
        <v>2</v>
      </c>
      <c r="S25" s="49">
        <v>2</v>
      </c>
      <c r="T25" s="45">
        <v>0</v>
      </c>
      <c r="U25" s="45">
        <v>0</v>
      </c>
      <c r="V25" s="72">
        <f t="shared" si="4"/>
        <v>0</v>
      </c>
    </row>
    <row r="26" spans="1:22" s="24" customFormat="1" x14ac:dyDescent="0.2">
      <c r="A26" s="93">
        <f t="shared" ca="1" si="6"/>
        <v>61114</v>
      </c>
      <c r="B26" s="32" t="s">
        <v>25</v>
      </c>
      <c r="C26" s="136"/>
      <c r="D26" s="136"/>
      <c r="E26" s="139" t="s">
        <v>23</v>
      </c>
      <c r="F26" s="139" t="s">
        <v>23</v>
      </c>
      <c r="G26" s="50"/>
      <c r="H26" s="50"/>
      <c r="I26" s="49"/>
      <c r="J26" s="49"/>
      <c r="K26" s="49"/>
      <c r="L26" s="49"/>
      <c r="M26" s="45"/>
      <c r="N26" s="49"/>
      <c r="O26" s="45"/>
      <c r="P26" s="49"/>
      <c r="Q26" s="45"/>
      <c r="R26" s="49"/>
      <c r="S26" s="49"/>
      <c r="T26" s="45"/>
      <c r="U26" s="45"/>
      <c r="V26" s="72">
        <f t="shared" si="4"/>
        <v>0</v>
      </c>
    </row>
    <row r="27" spans="1:22" s="24" customFormat="1" x14ac:dyDescent="0.2">
      <c r="A27" s="93">
        <f t="shared" ca="1" si="6"/>
        <v>61114</v>
      </c>
      <c r="B27" s="32" t="s">
        <v>29</v>
      </c>
      <c r="C27" s="136"/>
      <c r="D27" s="136"/>
      <c r="E27" s="42" t="s">
        <v>7</v>
      </c>
      <c r="F27" s="43">
        <f t="shared" ca="1" si="2"/>
        <v>1</v>
      </c>
      <c r="G27" s="50"/>
      <c r="H27" s="50"/>
      <c r="I27" s="49">
        <v>1</v>
      </c>
      <c r="J27" s="49">
        <v>1</v>
      </c>
      <c r="K27" s="49">
        <v>1</v>
      </c>
      <c r="L27" s="49">
        <v>1</v>
      </c>
      <c r="M27" s="45">
        <v>1</v>
      </c>
      <c r="N27" s="49">
        <v>1</v>
      </c>
      <c r="O27" s="45">
        <v>1</v>
      </c>
      <c r="P27" s="49">
        <v>1</v>
      </c>
      <c r="Q27" s="45">
        <v>1</v>
      </c>
      <c r="R27" s="49">
        <v>1</v>
      </c>
      <c r="S27" s="49">
        <v>1</v>
      </c>
      <c r="T27" s="45">
        <v>0</v>
      </c>
      <c r="U27" s="45">
        <v>1</v>
      </c>
      <c r="V27" s="72">
        <f t="shared" si="4"/>
        <v>0</v>
      </c>
    </row>
    <row r="28" spans="1:22" s="24" customFormat="1" x14ac:dyDescent="0.2">
      <c r="A28" s="93">
        <f t="shared" ca="1" si="6"/>
        <v>61114</v>
      </c>
      <c r="B28" s="32" t="s">
        <v>158</v>
      </c>
      <c r="C28" s="136"/>
      <c r="D28" s="136"/>
      <c r="E28" s="42" t="s">
        <v>7</v>
      </c>
      <c r="F28" s="43">
        <f t="shared" ca="1" si="2"/>
        <v>7</v>
      </c>
      <c r="G28" s="50"/>
      <c r="H28" s="50"/>
      <c r="I28" s="49">
        <v>7</v>
      </c>
      <c r="J28" s="49">
        <v>7</v>
      </c>
      <c r="K28" s="49">
        <v>7</v>
      </c>
      <c r="L28" s="49">
        <v>7</v>
      </c>
      <c r="M28" s="45">
        <v>7</v>
      </c>
      <c r="N28" s="49">
        <v>7</v>
      </c>
      <c r="O28" s="45">
        <v>7</v>
      </c>
      <c r="P28" s="49">
        <v>7</v>
      </c>
      <c r="Q28" s="45">
        <v>7</v>
      </c>
      <c r="R28" s="49">
        <v>7</v>
      </c>
      <c r="S28" s="49">
        <v>7</v>
      </c>
      <c r="T28" s="45"/>
      <c r="U28" s="45">
        <v>7</v>
      </c>
      <c r="V28" s="72"/>
    </row>
    <row r="29" spans="1:22" s="24" customFormat="1" x14ac:dyDescent="0.2">
      <c r="A29" s="93">
        <f t="shared" ca="1" si="6"/>
        <v>61114</v>
      </c>
      <c r="B29" s="32" t="s">
        <v>27</v>
      </c>
      <c r="C29" s="136"/>
      <c r="D29" s="136"/>
      <c r="E29" s="42" t="s">
        <v>7</v>
      </c>
      <c r="F29" s="43">
        <f t="shared" ca="1" si="2"/>
        <v>6</v>
      </c>
      <c r="G29" s="50"/>
      <c r="H29" s="50"/>
      <c r="I29" s="49">
        <v>6</v>
      </c>
      <c r="J29" s="49">
        <v>6</v>
      </c>
      <c r="K29" s="49">
        <v>6</v>
      </c>
      <c r="L29" s="49">
        <v>6</v>
      </c>
      <c r="M29" s="45">
        <v>5</v>
      </c>
      <c r="N29" s="49">
        <v>6</v>
      </c>
      <c r="O29" s="45">
        <v>5</v>
      </c>
      <c r="P29" s="49">
        <v>6</v>
      </c>
      <c r="Q29" s="45">
        <v>5</v>
      </c>
      <c r="R29" s="49">
        <v>6</v>
      </c>
      <c r="S29" s="49">
        <v>6</v>
      </c>
      <c r="T29" s="45">
        <v>0</v>
      </c>
      <c r="U29" s="45">
        <v>5</v>
      </c>
      <c r="V29" s="72">
        <f t="shared" ref="V29:V47" si="7">SUM(I29:U29)*G29</f>
        <v>0</v>
      </c>
    </row>
    <row r="30" spans="1:22" s="24" customFormat="1" x14ac:dyDescent="0.2">
      <c r="A30" s="93">
        <f t="shared" ca="1" si="6"/>
        <v>61114</v>
      </c>
      <c r="B30" s="32" t="s">
        <v>31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>
        <v>0</v>
      </c>
      <c r="U30" s="45">
        <v>1</v>
      </c>
      <c r="V30" s="72">
        <f t="shared" si="7"/>
        <v>0</v>
      </c>
    </row>
    <row r="31" spans="1:22" s="24" customFormat="1" x14ac:dyDescent="0.2">
      <c r="A31" s="93">
        <f t="shared" ca="1" si="6"/>
        <v>61114</v>
      </c>
      <c r="B31" s="32" t="s">
        <v>32</v>
      </c>
      <c r="C31" s="136"/>
      <c r="D31" s="136"/>
      <c r="E31" s="42" t="s">
        <v>7</v>
      </c>
      <c r="F31" s="43">
        <f t="shared" ca="1" si="2"/>
        <v>1</v>
      </c>
      <c r="G31" s="50"/>
      <c r="H31" s="50"/>
      <c r="I31" s="49">
        <v>1</v>
      </c>
      <c r="J31" s="49">
        <v>1</v>
      </c>
      <c r="K31" s="49">
        <v>1</v>
      </c>
      <c r="L31" s="49">
        <v>1</v>
      </c>
      <c r="M31" s="45">
        <v>1</v>
      </c>
      <c r="N31" s="49">
        <v>1</v>
      </c>
      <c r="O31" s="45">
        <v>1</v>
      </c>
      <c r="P31" s="49">
        <v>1</v>
      </c>
      <c r="Q31" s="45">
        <v>1</v>
      </c>
      <c r="R31" s="49">
        <v>1</v>
      </c>
      <c r="S31" s="49">
        <v>1</v>
      </c>
      <c r="T31" s="45">
        <v>0</v>
      </c>
      <c r="U31" s="45">
        <v>1</v>
      </c>
      <c r="V31" s="72">
        <f t="shared" si="7"/>
        <v>0</v>
      </c>
    </row>
    <row r="32" spans="1:22" s="24" customFormat="1" ht="22.5" x14ac:dyDescent="0.2">
      <c r="A32" s="93">
        <f t="shared" ca="1" si="6"/>
        <v>61114</v>
      </c>
      <c r="B32" s="32" t="s">
        <v>51</v>
      </c>
      <c r="C32" s="136"/>
      <c r="D32" s="136"/>
      <c r="E32" s="42" t="s">
        <v>7</v>
      </c>
      <c r="F32" s="43">
        <f t="shared" ca="1" si="2"/>
        <v>1</v>
      </c>
      <c r="G32" s="50"/>
      <c r="H32" s="50"/>
      <c r="I32" s="49">
        <v>1</v>
      </c>
      <c r="J32" s="49">
        <v>1</v>
      </c>
      <c r="K32" s="49">
        <v>1</v>
      </c>
      <c r="L32" s="49">
        <v>1</v>
      </c>
      <c r="M32" s="45">
        <v>1</v>
      </c>
      <c r="N32" s="49">
        <v>1</v>
      </c>
      <c r="O32" s="45">
        <v>1</v>
      </c>
      <c r="P32" s="49">
        <v>1</v>
      </c>
      <c r="Q32" s="45">
        <v>1</v>
      </c>
      <c r="R32" s="49">
        <v>1</v>
      </c>
      <c r="S32" s="49">
        <v>1</v>
      </c>
      <c r="T32" s="45">
        <v>0</v>
      </c>
      <c r="U32" s="45">
        <v>1</v>
      </c>
      <c r="V32" s="72">
        <f t="shared" si="7"/>
        <v>0</v>
      </c>
    </row>
    <row r="33" spans="1:22" s="24" customFormat="1" ht="22.5" x14ac:dyDescent="0.2">
      <c r="A33" s="93">
        <f t="shared" ca="1" si="6"/>
        <v>61114</v>
      </c>
      <c r="B33" s="32" t="s">
        <v>53</v>
      </c>
      <c r="C33" s="136"/>
      <c r="D33" s="136"/>
      <c r="E33" s="42" t="s">
        <v>7</v>
      </c>
      <c r="F33" s="43">
        <f t="shared" ca="1" si="2"/>
        <v>1</v>
      </c>
      <c r="G33" s="50"/>
      <c r="H33" s="50"/>
      <c r="I33" s="49">
        <v>1</v>
      </c>
      <c r="J33" s="49">
        <v>1</v>
      </c>
      <c r="K33" s="49">
        <v>1</v>
      </c>
      <c r="L33" s="49">
        <v>1</v>
      </c>
      <c r="M33" s="45">
        <v>1</v>
      </c>
      <c r="N33" s="49">
        <v>1</v>
      </c>
      <c r="O33" s="45">
        <v>1</v>
      </c>
      <c r="P33" s="49">
        <v>1</v>
      </c>
      <c r="Q33" s="45">
        <v>1</v>
      </c>
      <c r="R33" s="49">
        <v>1</v>
      </c>
      <c r="S33" s="49">
        <v>1</v>
      </c>
      <c r="T33" s="45">
        <v>0</v>
      </c>
      <c r="U33" s="45">
        <v>1</v>
      </c>
      <c r="V33" s="72">
        <f t="shared" si="7"/>
        <v>0</v>
      </c>
    </row>
    <row r="34" spans="1:22" s="24" customFormat="1" ht="22.5" x14ac:dyDescent="0.2">
      <c r="A34" s="93">
        <f t="shared" ca="1" si="6"/>
        <v>61114</v>
      </c>
      <c r="B34" s="32" t="s">
        <v>54</v>
      </c>
      <c r="C34" s="136"/>
      <c r="D34" s="136"/>
      <c r="E34" s="42" t="s">
        <v>7</v>
      </c>
      <c r="F34" s="43">
        <f t="shared" ca="1" si="2"/>
        <v>1</v>
      </c>
      <c r="G34" s="50"/>
      <c r="H34" s="50"/>
      <c r="I34" s="49">
        <v>1</v>
      </c>
      <c r="J34" s="49">
        <v>1</v>
      </c>
      <c r="K34" s="49">
        <v>1</v>
      </c>
      <c r="L34" s="49">
        <v>1</v>
      </c>
      <c r="M34" s="45">
        <v>1</v>
      </c>
      <c r="N34" s="49">
        <v>1</v>
      </c>
      <c r="O34" s="45">
        <v>1</v>
      </c>
      <c r="P34" s="49">
        <v>1</v>
      </c>
      <c r="Q34" s="45">
        <v>1</v>
      </c>
      <c r="R34" s="49">
        <v>1</v>
      </c>
      <c r="S34" s="49">
        <v>1</v>
      </c>
      <c r="T34" s="45"/>
      <c r="U34" s="45">
        <v>1</v>
      </c>
      <c r="V34" s="72">
        <f t="shared" si="7"/>
        <v>0</v>
      </c>
    </row>
    <row r="35" spans="1:22" s="24" customFormat="1" x14ac:dyDescent="0.2">
      <c r="A35" s="93">
        <f t="shared" ca="1" si="6"/>
        <v>61114</v>
      </c>
      <c r="B35" s="32" t="s">
        <v>26</v>
      </c>
      <c r="C35" s="137"/>
      <c r="D35" s="137"/>
      <c r="E35" s="42" t="s">
        <v>9</v>
      </c>
      <c r="F35" s="43">
        <f t="shared" ca="1" si="2"/>
        <v>15</v>
      </c>
      <c r="G35" s="48"/>
      <c r="H35" s="48"/>
      <c r="I35" s="49">
        <v>15</v>
      </c>
      <c r="J35" s="49">
        <v>15</v>
      </c>
      <c r="K35" s="49">
        <v>15</v>
      </c>
      <c r="L35" s="49">
        <v>15</v>
      </c>
      <c r="M35" s="45">
        <v>15</v>
      </c>
      <c r="N35" s="49">
        <v>15</v>
      </c>
      <c r="O35" s="45">
        <v>15</v>
      </c>
      <c r="P35" s="49">
        <v>15</v>
      </c>
      <c r="Q35" s="45">
        <v>15</v>
      </c>
      <c r="R35" s="49">
        <v>15</v>
      </c>
      <c r="S35" s="49">
        <v>15</v>
      </c>
      <c r="T35" s="45">
        <v>0</v>
      </c>
      <c r="U35" s="45">
        <v>15</v>
      </c>
      <c r="V35" s="72">
        <f t="shared" si="7"/>
        <v>0</v>
      </c>
    </row>
    <row r="36" spans="1:22" s="24" customFormat="1" ht="22.5" x14ac:dyDescent="0.2">
      <c r="A36" s="66">
        <f t="shared" ref="A36" ca="1" si="8">IF(VALUE(broj_sheet)&lt;10,
IF(OFFSET(A36,-1,0)=".",broj_sheet*10+(COUNTIF(INDIRECT(ADDRESS(1,COLUMN())&amp;":"&amp;ADDRESS(ROW()-1,COLUMN())),"&lt;99"))+1,
IF(OR(LEN(OFFSET(A36,-1,0))=2,AND(LEN(OFFSET(A36,-1,0))=0,LEN(OFFSET(A36,-3,0))=5)),
IF(LEN(OFFSET(A36,-1,0))=2,(OFFSET(A36,-1,0))*10+1,IF(AND(LEN(OFFSET(A36,-1,0))=0,LEN(OFFSET(A36,-3,0))=5),INT(LEFT(OFFSET(A36,-3,0),3))+1,"greška x")),
IF(LEN(OFFSET(A36,-1,0))=3,(OFFSET(A36,-1,0))*100+1,
IF(LEN(OFFSET(A36,-1,0))=5,(OFFSET(A36,-1,0))+1,"greška1")))),
IF(VALUE(broj_sheet)&gt;=10,
IF(OFFSET(A36,-1,0)= ".",broj_sheet*10+(COUNTIF(INDIRECT(ADDRESS(1,COLUMN())&amp;":"&amp;ADDRESS(ROW()-1,COLUMN())),"&lt;999"))+1,
IF(OR(LEN(OFFSET(A36,-1,0))=3,AND(LEN(OFFSET(A36,-1,0))=0,LEN(OFFSET(A36,-3,0))=6)),
IF(LEN(OFFSET(A36,-1,0))=3,(OFFSET(A36,-1,0))*10+1,IF(AND(LEN(OFFSET(A36,-1,0))=0,LEN(OFFSET(A36,-3,0))=6),INT(LEFT(OFFSET(A36,-3,0),4))+1,"greška y")),
IF(LEN(OFFSET(A36,-1,0))=4,(OFFSET(A36,-1,0))*100+1,
IF(LEN(OFFSET(A36,-1,0))=6,(OFFSET(A36,-1,0))+1,"greška2")))),"greška3"))</f>
        <v>61115</v>
      </c>
      <c r="B36" s="32" t="s">
        <v>55</v>
      </c>
      <c r="C36" s="135"/>
      <c r="D36" s="135"/>
      <c r="E36" s="42" t="s">
        <v>24</v>
      </c>
      <c r="F36" s="43">
        <f t="shared" ca="1" si="2"/>
        <v>1</v>
      </c>
      <c r="G36" s="47"/>
      <c r="H36" s="47">
        <f ca="1">G36*F36</f>
        <v>0</v>
      </c>
      <c r="I36" s="49">
        <v>1</v>
      </c>
      <c r="J36" s="49">
        <v>1</v>
      </c>
      <c r="K36" s="49">
        <v>1</v>
      </c>
      <c r="L36" s="49">
        <v>1</v>
      </c>
      <c r="M36" s="45">
        <v>0</v>
      </c>
      <c r="N36" s="49">
        <v>1</v>
      </c>
      <c r="O36" s="45">
        <v>0</v>
      </c>
      <c r="P36" s="49">
        <v>1</v>
      </c>
      <c r="Q36" s="45">
        <v>0</v>
      </c>
      <c r="R36" s="49">
        <v>1</v>
      </c>
      <c r="S36" s="49">
        <v>1</v>
      </c>
      <c r="T36" s="45">
        <v>0</v>
      </c>
      <c r="U36" s="45">
        <v>0</v>
      </c>
      <c r="V36" s="72">
        <f t="shared" si="7"/>
        <v>0</v>
      </c>
    </row>
    <row r="37" spans="1:22" s="24" customFormat="1" x14ac:dyDescent="0.2">
      <c r="A37" s="93">
        <f ca="1">A36</f>
        <v>61115</v>
      </c>
      <c r="B37" s="32" t="s">
        <v>30</v>
      </c>
      <c r="C37" s="136"/>
      <c r="D37" s="136"/>
      <c r="E37" s="42" t="s">
        <v>7</v>
      </c>
      <c r="F37" s="43">
        <f t="shared" ca="1" si="2"/>
        <v>1</v>
      </c>
      <c r="G37" s="50"/>
      <c r="H37" s="50"/>
      <c r="I37" s="49">
        <v>1</v>
      </c>
      <c r="J37" s="49">
        <v>1</v>
      </c>
      <c r="K37" s="49">
        <v>1</v>
      </c>
      <c r="L37" s="49">
        <v>1</v>
      </c>
      <c r="M37" s="45">
        <v>0</v>
      </c>
      <c r="N37" s="49">
        <v>1</v>
      </c>
      <c r="O37" s="45">
        <v>0</v>
      </c>
      <c r="P37" s="49">
        <v>1</v>
      </c>
      <c r="Q37" s="45">
        <v>0</v>
      </c>
      <c r="R37" s="49">
        <v>1</v>
      </c>
      <c r="S37" s="49">
        <v>1</v>
      </c>
      <c r="T37" s="45">
        <v>0</v>
      </c>
      <c r="U37" s="45">
        <v>0</v>
      </c>
      <c r="V37" s="72">
        <f t="shared" si="7"/>
        <v>0</v>
      </c>
    </row>
    <row r="38" spans="1:22" s="24" customFormat="1" x14ac:dyDescent="0.2">
      <c r="A38" s="93">
        <f t="shared" ref="A38:A44" ca="1" si="9">A37</f>
        <v>61115</v>
      </c>
      <c r="B38" s="32" t="s">
        <v>158</v>
      </c>
      <c r="C38" s="136"/>
      <c r="D38" s="136"/>
      <c r="E38" s="42" t="s">
        <v>7</v>
      </c>
      <c r="F38" s="43">
        <f t="shared" ca="1" si="2"/>
        <v>7</v>
      </c>
      <c r="G38" s="50"/>
      <c r="H38" s="50"/>
      <c r="I38" s="49">
        <v>7</v>
      </c>
      <c r="J38" s="49">
        <v>7</v>
      </c>
      <c r="K38" s="49">
        <v>7</v>
      </c>
      <c r="L38" s="49">
        <v>7</v>
      </c>
      <c r="M38" s="45">
        <v>0</v>
      </c>
      <c r="N38" s="49">
        <v>7</v>
      </c>
      <c r="O38" s="45">
        <v>0</v>
      </c>
      <c r="P38" s="49">
        <v>7</v>
      </c>
      <c r="Q38" s="45">
        <v>0</v>
      </c>
      <c r="R38" s="49">
        <v>7</v>
      </c>
      <c r="S38" s="49">
        <v>7</v>
      </c>
      <c r="T38" s="45">
        <v>0</v>
      </c>
      <c r="U38" s="45">
        <v>0</v>
      </c>
      <c r="V38" s="72">
        <f t="shared" si="7"/>
        <v>0</v>
      </c>
    </row>
    <row r="39" spans="1:22" s="24" customFormat="1" x14ac:dyDescent="0.2">
      <c r="A39" s="93">
        <f t="shared" ca="1" si="9"/>
        <v>61115</v>
      </c>
      <c r="B39" s="32" t="s">
        <v>160</v>
      </c>
      <c r="C39" s="136"/>
      <c r="D39" s="136"/>
      <c r="E39" s="42" t="s">
        <v>7</v>
      </c>
      <c r="F39" s="43">
        <f t="shared" ca="1" si="2"/>
        <v>1</v>
      </c>
      <c r="G39" s="50"/>
      <c r="H39" s="50"/>
      <c r="I39" s="49">
        <v>1</v>
      </c>
      <c r="J39" s="49">
        <v>1</v>
      </c>
      <c r="K39" s="49">
        <v>1</v>
      </c>
      <c r="L39" s="49">
        <v>1</v>
      </c>
      <c r="M39" s="45">
        <v>0</v>
      </c>
      <c r="N39" s="49">
        <v>1</v>
      </c>
      <c r="O39" s="45">
        <v>0</v>
      </c>
      <c r="P39" s="49">
        <v>1</v>
      </c>
      <c r="Q39" s="45">
        <v>0</v>
      </c>
      <c r="R39" s="49">
        <v>1</v>
      </c>
      <c r="S39" s="49">
        <v>1</v>
      </c>
      <c r="T39" s="45">
        <v>0</v>
      </c>
      <c r="U39" s="45">
        <v>0</v>
      </c>
      <c r="V39" s="72">
        <f t="shared" si="7"/>
        <v>0</v>
      </c>
    </row>
    <row r="40" spans="1:22" s="24" customFormat="1" ht="22.5" x14ac:dyDescent="0.2">
      <c r="A40" s="93">
        <f t="shared" ca="1" si="9"/>
        <v>61115</v>
      </c>
      <c r="B40" s="32" t="s">
        <v>159</v>
      </c>
      <c r="C40" s="136"/>
      <c r="D40" s="136"/>
      <c r="E40" s="42" t="s">
        <v>7</v>
      </c>
      <c r="F40" s="43">
        <f t="shared" ca="1" si="2"/>
        <v>1</v>
      </c>
      <c r="G40" s="50"/>
      <c r="H40" s="50"/>
      <c r="I40" s="49">
        <v>1</v>
      </c>
      <c r="J40" s="49">
        <v>1</v>
      </c>
      <c r="K40" s="49">
        <v>1</v>
      </c>
      <c r="L40" s="49">
        <v>1</v>
      </c>
      <c r="M40" s="45">
        <v>0</v>
      </c>
      <c r="N40" s="49">
        <v>1</v>
      </c>
      <c r="O40" s="45">
        <v>0</v>
      </c>
      <c r="P40" s="49">
        <v>1</v>
      </c>
      <c r="Q40" s="45">
        <v>0</v>
      </c>
      <c r="R40" s="49">
        <v>1</v>
      </c>
      <c r="S40" s="49">
        <v>1</v>
      </c>
      <c r="T40" s="45">
        <v>0</v>
      </c>
      <c r="U40" s="45">
        <v>0</v>
      </c>
      <c r="V40" s="72">
        <f t="shared" si="7"/>
        <v>0</v>
      </c>
    </row>
    <row r="41" spans="1:22" s="24" customFormat="1" ht="22.5" x14ac:dyDescent="0.2">
      <c r="A41" s="93">
        <f t="shared" ca="1" si="9"/>
        <v>61115</v>
      </c>
      <c r="B41" s="32" t="s">
        <v>52</v>
      </c>
      <c r="C41" s="136"/>
      <c r="D41" s="136"/>
      <c r="E41" s="42" t="s">
        <v>7</v>
      </c>
      <c r="F41" s="43">
        <f t="shared" ca="1" si="2"/>
        <v>1</v>
      </c>
      <c r="G41" s="50"/>
      <c r="H41" s="50"/>
      <c r="I41" s="49">
        <v>1</v>
      </c>
      <c r="J41" s="49">
        <v>1</v>
      </c>
      <c r="K41" s="49">
        <v>1</v>
      </c>
      <c r="L41" s="49">
        <v>1</v>
      </c>
      <c r="M41" s="45">
        <v>0</v>
      </c>
      <c r="N41" s="49">
        <v>1</v>
      </c>
      <c r="O41" s="45">
        <v>0</v>
      </c>
      <c r="P41" s="49">
        <v>1</v>
      </c>
      <c r="Q41" s="45">
        <v>0</v>
      </c>
      <c r="R41" s="49">
        <v>1</v>
      </c>
      <c r="S41" s="49">
        <v>1</v>
      </c>
      <c r="T41" s="45">
        <v>0</v>
      </c>
      <c r="U41" s="45">
        <v>0</v>
      </c>
      <c r="V41" s="72">
        <f t="shared" si="7"/>
        <v>0</v>
      </c>
    </row>
    <row r="42" spans="1:22" s="24" customFormat="1" ht="22.5" x14ac:dyDescent="0.2">
      <c r="A42" s="93">
        <f t="shared" ca="1" si="9"/>
        <v>61115</v>
      </c>
      <c r="B42" s="32" t="s">
        <v>53</v>
      </c>
      <c r="C42" s="136"/>
      <c r="D42" s="136"/>
      <c r="E42" s="42" t="s">
        <v>7</v>
      </c>
      <c r="F42" s="43">
        <f t="shared" ca="1" si="2"/>
        <v>1</v>
      </c>
      <c r="G42" s="50"/>
      <c r="H42" s="50"/>
      <c r="I42" s="49">
        <v>1</v>
      </c>
      <c r="J42" s="49">
        <v>1</v>
      </c>
      <c r="K42" s="49">
        <v>1</v>
      </c>
      <c r="L42" s="49">
        <v>1</v>
      </c>
      <c r="M42" s="45">
        <v>0</v>
      </c>
      <c r="N42" s="49">
        <v>1</v>
      </c>
      <c r="O42" s="45">
        <v>0</v>
      </c>
      <c r="P42" s="49">
        <v>1</v>
      </c>
      <c r="Q42" s="45">
        <v>0</v>
      </c>
      <c r="R42" s="49">
        <v>1</v>
      </c>
      <c r="S42" s="49">
        <v>1</v>
      </c>
      <c r="T42" s="45">
        <v>0</v>
      </c>
      <c r="U42" s="45">
        <v>0</v>
      </c>
      <c r="V42" s="72">
        <f t="shared" si="7"/>
        <v>0</v>
      </c>
    </row>
    <row r="43" spans="1:22" s="24" customFormat="1" ht="22.5" x14ac:dyDescent="0.2">
      <c r="A43" s="93">
        <f t="shared" ca="1" si="9"/>
        <v>61115</v>
      </c>
      <c r="B43" s="32" t="s">
        <v>54</v>
      </c>
      <c r="C43" s="136"/>
      <c r="D43" s="136"/>
      <c r="E43" s="42" t="s">
        <v>7</v>
      </c>
      <c r="F43" s="43">
        <f t="shared" ca="1" si="2"/>
        <v>1</v>
      </c>
      <c r="G43" s="50"/>
      <c r="H43" s="50"/>
      <c r="I43" s="49">
        <v>1</v>
      </c>
      <c r="J43" s="49">
        <v>1</v>
      </c>
      <c r="K43" s="49">
        <v>1</v>
      </c>
      <c r="L43" s="49">
        <v>1</v>
      </c>
      <c r="M43" s="45">
        <v>0</v>
      </c>
      <c r="N43" s="49">
        <v>1</v>
      </c>
      <c r="O43" s="45">
        <v>0</v>
      </c>
      <c r="P43" s="49">
        <v>1</v>
      </c>
      <c r="Q43" s="45">
        <v>0</v>
      </c>
      <c r="R43" s="49">
        <v>1</v>
      </c>
      <c r="S43" s="49">
        <v>1</v>
      </c>
      <c r="T43" s="45">
        <v>0</v>
      </c>
      <c r="U43" s="45">
        <v>0</v>
      </c>
      <c r="V43" s="72">
        <f t="shared" si="7"/>
        <v>0</v>
      </c>
    </row>
    <row r="44" spans="1:22" s="24" customFormat="1" x14ac:dyDescent="0.2">
      <c r="A44" s="93">
        <f t="shared" ca="1" si="9"/>
        <v>61115</v>
      </c>
      <c r="B44" s="32" t="s">
        <v>26</v>
      </c>
      <c r="C44" s="137"/>
      <c r="D44" s="137"/>
      <c r="E44" s="42" t="s">
        <v>9</v>
      </c>
      <c r="F44" s="43">
        <f t="shared" ca="1" si="2"/>
        <v>15</v>
      </c>
      <c r="G44" s="48"/>
      <c r="H44" s="48"/>
      <c r="I44" s="49">
        <v>15</v>
      </c>
      <c r="J44" s="49">
        <v>15</v>
      </c>
      <c r="K44" s="49">
        <v>15</v>
      </c>
      <c r="L44" s="49">
        <v>15</v>
      </c>
      <c r="M44" s="45">
        <v>0</v>
      </c>
      <c r="N44" s="49">
        <v>15</v>
      </c>
      <c r="O44" s="45">
        <v>0</v>
      </c>
      <c r="P44" s="49">
        <v>15</v>
      </c>
      <c r="Q44" s="45">
        <v>0</v>
      </c>
      <c r="R44" s="49">
        <v>15</v>
      </c>
      <c r="S44" s="49">
        <v>15</v>
      </c>
      <c r="T44" s="45">
        <v>0</v>
      </c>
      <c r="U44" s="45">
        <v>0</v>
      </c>
      <c r="V44" s="72">
        <f t="shared" si="7"/>
        <v>0</v>
      </c>
    </row>
    <row r="45" spans="1:22" s="24" customFormat="1" ht="33.75" x14ac:dyDescent="0.2">
      <c r="A45" s="65">
        <f ca="1">IF(VALUE(broj_sheet)&lt;10,
IF(OFFSET(A45,-1,0)=".",broj_sheet*10+(COUNTIF(INDIRECT(ADDRESS(1,COLUMN())&amp;":"&amp;ADDRESS(ROW()-1,COLUMN())),"&lt;99"))+1,
IF(OR(LEN(OFFSET(A45,-1,0))=2,AND(LEN(OFFSET(A45,-1,0))=0,LEN(OFFSET(A45,-3,0))=5)),
IF(LEN(OFFSET(A45,-1,0))=2,(OFFSET(A45,-1,0))*10+1,IF(AND(LEN(OFFSET(A45,-1,0))=0,LEN(OFFSET(A45,-3,0))=5),INT(LEFT(OFFSET(A45,-3,0),3))+1,"greška x")),
IF(LEN(OFFSET(A45,-1,0))=3,(OFFSET(A45,-1,0))*100+1,
IF(LEN(OFFSET(A45,-1,0))=5,(OFFSET(A45,-1,0))+1,"greška1")))),
IF(VALUE(broj_sheet)&gt;=10,
IF(OFFSET(A45,-1,0)= ".",broj_sheet*10+(COUNTIF(INDIRECT(ADDRESS(1,COLUMN())&amp;":"&amp;ADDRESS(ROW()-1,COLUMN())),"&lt;999"))+1,
IF(OR(LEN(OFFSET(A45,-1,0))=3,AND(LEN(OFFSET(A45,-1,0))=0,LEN(OFFSET(A45,-3,0))=6)),
IF(LEN(OFFSET(A45,-1,0))=3,(OFFSET(A45,-1,0))*10+1,IF(AND(LEN(OFFSET(A45,-1,0))=0,LEN(OFFSET(A45,-3,0))=6),INT(LEFT(OFFSET(A45,-3,0),4))+1,"greška y")),
IF(LEN(OFFSET(A45,-1,0))=4,(OFFSET(A45,-1,0))*100+1,
IF(LEN(OFFSET(A45,-1,0))=6,(OFFSET(A45,-1,0))+1,"greška2")))),"greška3"))</f>
        <v>61116</v>
      </c>
      <c r="B45" s="32" t="s">
        <v>149</v>
      </c>
      <c r="C45" s="46"/>
      <c r="D45" s="46"/>
      <c r="E45" s="42" t="s">
        <v>7</v>
      </c>
      <c r="F45" s="43">
        <f t="shared" ca="1" si="2"/>
        <v>3</v>
      </c>
      <c r="G45" s="44"/>
      <c r="H45" s="44">
        <f ca="1">G45*F45</f>
        <v>0</v>
      </c>
      <c r="I45" s="49">
        <v>3</v>
      </c>
      <c r="J45" s="49">
        <v>3</v>
      </c>
      <c r="K45" s="49">
        <v>3</v>
      </c>
      <c r="L45" s="49">
        <v>3</v>
      </c>
      <c r="M45" s="49">
        <v>5</v>
      </c>
      <c r="N45" s="49">
        <v>3</v>
      </c>
      <c r="O45" s="49">
        <v>1</v>
      </c>
      <c r="P45" s="49">
        <v>3</v>
      </c>
      <c r="Q45" s="49">
        <v>1</v>
      </c>
      <c r="R45" s="49">
        <v>3</v>
      </c>
      <c r="S45" s="49">
        <v>3</v>
      </c>
      <c r="T45" s="49">
        <v>0</v>
      </c>
      <c r="U45" s="49">
        <v>0</v>
      </c>
      <c r="V45" s="72">
        <f t="shared" si="7"/>
        <v>0</v>
      </c>
    </row>
    <row r="46" spans="1:22" s="24" customFormat="1" ht="78.75" x14ac:dyDescent="0.2">
      <c r="A46" s="65">
        <f ca="1">IF(VALUE(broj_sheet)&lt;10,
IF(OFFSET(A46,-1,0)=".",broj_sheet*10+(COUNTIF(INDIRECT(ADDRESS(1,COLUMN())&amp;":"&amp;ADDRESS(ROW()-1,COLUMN())),"&lt;99"))+1,
IF(OR(LEN(OFFSET(A46,-1,0))=2,AND(LEN(OFFSET(A46,-1,0))=0,LEN(OFFSET(A46,-3,0))=5)),
IF(LEN(OFFSET(A46,-1,0))=2,(OFFSET(A46,-1,0))*10+1,IF(AND(LEN(OFFSET(A46,-1,0))=0,LEN(OFFSET(A46,-3,0))=5),INT(LEFT(OFFSET(A46,-3,0),3))+1,"greška x")),
IF(LEN(OFFSET(A46,-1,0))=3,(OFFSET(A46,-1,0))*100+1,
IF(LEN(OFFSET(A46,-1,0))=5,(OFFSET(A46,-1,0))+1,"greška1")))),
IF(VALUE(broj_sheet)&gt;=10,
IF(OFFSET(A46,-1,0)= ".",broj_sheet*10+(COUNTIF(INDIRECT(ADDRESS(1,COLUMN())&amp;":"&amp;ADDRESS(ROW()-1,COLUMN())),"&lt;999"))+1,
IF(OR(LEN(OFFSET(A46,-1,0))=3,AND(LEN(OFFSET(A46,-1,0))=0,LEN(OFFSET(A46,-3,0))=6)),
IF(LEN(OFFSET(A46,-1,0))=3,(OFFSET(A46,-1,0))*10+1,IF(AND(LEN(OFFSET(A46,-1,0))=0,LEN(OFFSET(A46,-3,0))=6),INT(LEFT(OFFSET(A46,-3,0),4))+1,"greška y")),
IF(LEN(OFFSET(A46,-1,0))=4,(OFFSET(A46,-1,0))*100+1,
IF(LEN(OFFSET(A46,-1,0))=6,(OFFSET(A46,-1,0))+1,"greška2")))),"greška3"))</f>
        <v>61117</v>
      </c>
      <c r="B46" s="32" t="s">
        <v>152</v>
      </c>
      <c r="C46" s="46"/>
      <c r="D46" s="46"/>
      <c r="E46" s="42" t="s">
        <v>7</v>
      </c>
      <c r="F46" s="43">
        <f t="shared" ca="1" si="2"/>
        <v>4</v>
      </c>
      <c r="G46" s="44"/>
      <c r="H46" s="44">
        <f ca="1">G46*F46</f>
        <v>0</v>
      </c>
      <c r="I46" s="49">
        <v>2</v>
      </c>
      <c r="J46" s="45">
        <v>0</v>
      </c>
      <c r="K46" s="45">
        <v>6</v>
      </c>
      <c r="L46" s="45">
        <v>4</v>
      </c>
      <c r="M46" s="45">
        <v>10</v>
      </c>
      <c r="N46" s="45">
        <v>4</v>
      </c>
      <c r="O46" s="45">
        <v>10</v>
      </c>
      <c r="P46" s="45">
        <v>4</v>
      </c>
      <c r="Q46" s="45">
        <v>8</v>
      </c>
      <c r="R46" s="45">
        <v>6</v>
      </c>
      <c r="S46" s="45">
        <v>4</v>
      </c>
      <c r="T46" s="45">
        <v>0</v>
      </c>
      <c r="U46" s="45">
        <v>0</v>
      </c>
      <c r="V46" s="72">
        <f t="shared" si="7"/>
        <v>0</v>
      </c>
    </row>
    <row r="47" spans="1:22" x14ac:dyDescent="0.2">
      <c r="A47" s="120"/>
      <c r="B47" s="121"/>
      <c r="C47" s="121"/>
      <c r="D47" s="121"/>
      <c r="E47" s="121"/>
      <c r="F47" s="122" t="str">
        <f>"Ukupno "&amp;LOWER(B6)&amp;" - "&amp;LOWER(B7)&amp;":"</f>
        <v>Ukupno sustav video nadzora - oprema:</v>
      </c>
      <c r="G47" s="160">
        <f ca="1">SUM(H8:H46)</f>
        <v>0</v>
      </c>
      <c r="H47" s="160"/>
      <c r="I47" s="49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72">
        <f t="shared" ca="1" si="7"/>
        <v>0</v>
      </c>
    </row>
    <row r="48" spans="1:22" s="24" customFormat="1" x14ac:dyDescent="0.2">
      <c r="A48" s="65"/>
      <c r="B48" s="29"/>
      <c r="C48" s="28"/>
      <c r="D48" s="28"/>
      <c r="E48" s="28"/>
      <c r="F48" s="28"/>
      <c r="G48" s="33"/>
      <c r="H48" s="64"/>
      <c r="I48" s="49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72"/>
    </row>
    <row r="49" spans="1:22" s="24" customFormat="1" x14ac:dyDescent="0.2">
      <c r="A49" s="34">
        <f ca="1">IF(VALUE(broj_sheet)&lt;10,
IF(OFFSET(A49,-1,0)=".",broj_sheet*10+(COUNTIF(INDIRECT(ADDRESS(1,COLUMN())&amp;":"&amp;ADDRESS(ROW()-1,COLUMN())),"&lt;99"))+1,
IF(OR(LEN(OFFSET(A49,-1,0))=2,AND(LEN(OFFSET(A49,-1,0))=0,LEN(OFFSET(A49,-3,0))=5)),
IF(LEN(OFFSET(A49,-1,0))=2,(OFFSET(A49,-1,0))*10+1,IF(AND(LEN(OFFSET(A49,-1,0))=0,LEN(OFFSET(A49,-3,0))=5),INT(LEFT(OFFSET(A49,-3,0),3))+1,"greška x")),
IF(LEN(OFFSET(A49,-1,0))=3,(OFFSET(A49,-1,0))*100+1,
IF(LEN(OFFSET(A49,-1,0))=5,(OFFSET(A49,-1,0))+1,"greška1")))),
IF(VALUE(broj_sheet)&gt;=10,
IF(OFFSET(A49,-1,0)= ".",broj_sheet*10+(COUNTIF(INDIRECT(ADDRESS(1,COLUMN())&amp;":"&amp;ADDRESS(ROW()-1,COLUMN())),"&lt;999"))+1,
IF(OR(LEN(OFFSET(A49,-1,0))=3,AND(LEN(OFFSET(A49,-1,0))=0,LEN(OFFSET(A49,-3,0))=6)),
IF(LEN(OFFSET(A49,-1,0))=3,(OFFSET(A49,-1,0))*10+1,IF(AND(LEN(OFFSET(A49,-1,0))=0,LEN(OFFSET(A49,-3,0))=6),INT(LEFT(OFFSET(A49,-3,0),4))+1,"greška y")),
IF(LEN(OFFSET(A49,-1,0))=4,(OFFSET(A49,-1,0))*100+1,
IF(LEN(OFFSET(A49,-1,0))=6,(OFFSET(A49,-1,0))+1,"greška2")))),"greška3"))</f>
        <v>612</v>
      </c>
      <c r="B49" s="29" t="s">
        <v>10</v>
      </c>
      <c r="C49" s="28"/>
      <c r="D49" s="28"/>
      <c r="E49" s="30"/>
      <c r="F49" s="30"/>
      <c r="G49" s="31"/>
      <c r="H49" s="30"/>
      <c r="I49" s="49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72"/>
    </row>
    <row r="50" spans="1:22" s="24" customFormat="1" ht="33.75" x14ac:dyDescent="0.2">
      <c r="A50" s="65">
        <f ca="1">IF(VALUE(broj_sheet)&lt;10,
IF(OFFSET(A50,-1,0)=".",broj_sheet*10+(COUNTIF(INDIRECT(ADDRESS(1,COLUMN())&amp;":"&amp;ADDRESS(ROW()-1,COLUMN())),"&lt;99"))+1,
IF(OR(LEN(OFFSET(A50,-1,0))=2,AND(LEN(OFFSET(A50,-1,0))=0,LEN(OFFSET(A50,-3,0))=5)),
IF(LEN(OFFSET(A50,-1,0))=2,(OFFSET(A50,-1,0))*10+1,IF(AND(LEN(OFFSET(A50,-1,0))=0,LEN(OFFSET(A50,-3,0))=5),INT(LEFT(OFFSET(A50,-3,0),3))+1,"greška x")),
IF(LEN(OFFSET(A50,-1,0))=3,(OFFSET(A50,-1,0))*100+1,
IF(LEN(OFFSET(A50,-1,0))=5,(OFFSET(A50,-1,0))+1,"greška1")))),
IF(VALUE(broj_sheet)&gt;=10,
IF(OFFSET(A50,-1,0)= ".",broj_sheet*10+(COUNTIF(INDIRECT(ADDRESS(1,COLUMN())&amp;":"&amp;ADDRESS(ROW()-1,COLUMN())),"&lt;999"))+1,
IF(OR(LEN(OFFSET(A50,-1,0))=3,AND(LEN(OFFSET(A50,-1,0))=0,LEN(OFFSET(A50,-3,0))=6)),
IF(LEN(OFFSET(A50,-1,0))=3,(OFFSET(A50,-1,0))*10+1,IF(AND(LEN(OFFSET(A50,-1,0))=0,LEN(OFFSET(A50,-3,0))=6),INT(LEFT(OFFSET(A50,-3,0),4))+1,"greška y")),
IF(LEN(OFFSET(A50,-1,0))=4,(OFFSET(A50,-1,0))*100+1,
IF(LEN(OFFSET(A50,-1,0))=6,(OFFSET(A50,-1,0))+1,"greška2")))),"greška3"))</f>
        <v>61201</v>
      </c>
      <c r="B50" s="32" t="s">
        <v>99</v>
      </c>
      <c r="C50" s="46"/>
      <c r="D50" s="46"/>
      <c r="E50" s="42" t="s">
        <v>9</v>
      </c>
      <c r="F50" s="43">
        <f t="shared" ref="F50:F67" ca="1" si="10">INDIRECT(ADDRESS(ROW(),COLUMN()+2+broj_sheet))</f>
        <v>50</v>
      </c>
      <c r="G50" s="44"/>
      <c r="H50" s="44">
        <f ca="1">G50*F50</f>
        <v>0</v>
      </c>
      <c r="I50" s="49">
        <v>250</v>
      </c>
      <c r="J50" s="45">
        <v>300</v>
      </c>
      <c r="K50" s="45">
        <v>125</v>
      </c>
      <c r="L50" s="45">
        <v>300</v>
      </c>
      <c r="M50" s="45">
        <v>400</v>
      </c>
      <c r="N50" s="45">
        <v>50</v>
      </c>
      <c r="O50" s="45">
        <v>400</v>
      </c>
      <c r="P50" s="45">
        <v>300</v>
      </c>
      <c r="Q50" s="45">
        <v>400</v>
      </c>
      <c r="R50" s="45">
        <v>350</v>
      </c>
      <c r="S50" s="45">
        <v>150</v>
      </c>
      <c r="T50" s="49">
        <v>0</v>
      </c>
      <c r="U50" s="45">
        <v>0</v>
      </c>
      <c r="V50" s="72">
        <f t="shared" ref="V50:V68" si="11">SUM(I50:U50)*G50</f>
        <v>0</v>
      </c>
    </row>
    <row r="51" spans="1:22" s="24" customFormat="1" ht="33.75" x14ac:dyDescent="0.2">
      <c r="A51" s="65">
        <f t="shared" ref="A51:A67" ca="1" si="12">IF(VALUE(broj_sheet)&lt;10,
IF(OFFSET(A51,-1,0)=".",broj_sheet*10+(COUNTIF(INDIRECT(ADDRESS(1,COLUMN())&amp;":"&amp;ADDRESS(ROW()-1,COLUMN())),"&lt;99"))+1,
IF(OR(LEN(OFFSET(A51,-1,0))=2,AND(LEN(OFFSET(A51,-1,0))=0,LEN(OFFSET(A51,-3,0))=5)),
IF(LEN(OFFSET(A51,-1,0))=2,(OFFSET(A51,-1,0))*10+1,IF(AND(LEN(OFFSET(A51,-1,0))=0,LEN(OFFSET(A51,-3,0))=5),INT(LEFT(OFFSET(A51,-3,0),3))+1,"greška x")),
IF(LEN(OFFSET(A51,-1,0))=3,(OFFSET(A51,-1,0))*100+1,
IF(LEN(OFFSET(A51,-1,0))=5,(OFFSET(A51,-1,0))+1,"greška1")))),
IF(VALUE(broj_sheet)&gt;=10,
IF(OFFSET(A51,-1,0)= ".",broj_sheet*10+(COUNTIF(INDIRECT(ADDRESS(1,COLUMN())&amp;":"&amp;ADDRESS(ROW()-1,COLUMN())),"&lt;999"))+1,
IF(OR(LEN(OFFSET(A51,-1,0))=3,AND(LEN(OFFSET(A51,-1,0))=0,LEN(OFFSET(A51,-3,0))=6)),
IF(LEN(OFFSET(A51,-1,0))=3,(OFFSET(A51,-1,0))*10+1,IF(AND(LEN(OFFSET(A51,-1,0))=0,LEN(OFFSET(A51,-3,0))=6),INT(LEFT(OFFSET(A51,-3,0),4))+1,"greška y")),
IF(LEN(OFFSET(A51,-1,0))=4,(OFFSET(A51,-1,0))*100+1,
IF(LEN(OFFSET(A51,-1,0))=6,(OFFSET(A51,-1,0))+1,"greška2")))),"greška3"))</f>
        <v>61202</v>
      </c>
      <c r="B51" s="32" t="s">
        <v>100</v>
      </c>
      <c r="C51" s="46"/>
      <c r="D51" s="46"/>
      <c r="E51" s="42" t="s">
        <v>9</v>
      </c>
      <c r="F51" s="43">
        <f t="shared" ca="1" si="10"/>
        <v>100</v>
      </c>
      <c r="G51" s="44"/>
      <c r="H51" s="44">
        <f t="shared" ref="H51:H67" ca="1" si="13">G51*F51</f>
        <v>0</v>
      </c>
      <c r="I51" s="49">
        <v>75</v>
      </c>
      <c r="J51" s="45">
        <v>0</v>
      </c>
      <c r="K51" s="45">
        <v>0</v>
      </c>
      <c r="L51" s="45">
        <v>0</v>
      </c>
      <c r="M51" s="45">
        <v>1200</v>
      </c>
      <c r="N51" s="45">
        <v>100</v>
      </c>
      <c r="O51" s="45">
        <v>0</v>
      </c>
      <c r="P51" s="45">
        <v>75</v>
      </c>
      <c r="Q51" s="45">
        <v>0</v>
      </c>
      <c r="R51" s="45">
        <v>150</v>
      </c>
      <c r="S51" s="45">
        <v>100</v>
      </c>
      <c r="T51" s="49">
        <v>0</v>
      </c>
      <c r="U51" s="45">
        <v>0</v>
      </c>
      <c r="V51" s="72">
        <f t="shared" si="11"/>
        <v>0</v>
      </c>
    </row>
    <row r="52" spans="1:22" s="24" customFormat="1" ht="33.75" x14ac:dyDescent="0.2">
      <c r="A52" s="65">
        <f t="shared" ca="1" si="12"/>
        <v>61203</v>
      </c>
      <c r="B52" s="32" t="s">
        <v>101</v>
      </c>
      <c r="C52" s="46"/>
      <c r="D52" s="46"/>
      <c r="E52" s="42" t="s">
        <v>9</v>
      </c>
      <c r="F52" s="43">
        <f t="shared" ca="1" si="10"/>
        <v>20</v>
      </c>
      <c r="G52" s="44"/>
      <c r="H52" s="44">
        <f t="shared" ca="1" si="13"/>
        <v>0</v>
      </c>
      <c r="I52" s="49">
        <v>20</v>
      </c>
      <c r="J52" s="45">
        <v>15</v>
      </c>
      <c r="K52" s="45">
        <v>0</v>
      </c>
      <c r="L52" s="45">
        <v>10</v>
      </c>
      <c r="M52" s="45">
        <v>50</v>
      </c>
      <c r="N52" s="45">
        <v>20</v>
      </c>
      <c r="O52" s="45">
        <v>50</v>
      </c>
      <c r="P52" s="45">
        <v>20</v>
      </c>
      <c r="Q52" s="45">
        <v>40</v>
      </c>
      <c r="R52" s="45">
        <v>30</v>
      </c>
      <c r="S52" s="45">
        <v>20</v>
      </c>
      <c r="T52" s="49">
        <v>0</v>
      </c>
      <c r="U52" s="45">
        <v>0</v>
      </c>
      <c r="V52" s="72">
        <f t="shared" si="11"/>
        <v>0</v>
      </c>
    </row>
    <row r="53" spans="1:22" s="24" customFormat="1" ht="33.75" x14ac:dyDescent="0.2">
      <c r="A53" s="65">
        <f t="shared" ca="1" si="12"/>
        <v>61204</v>
      </c>
      <c r="B53" s="32" t="s">
        <v>102</v>
      </c>
      <c r="C53" s="46"/>
      <c r="D53" s="46"/>
      <c r="E53" s="42" t="s">
        <v>9</v>
      </c>
      <c r="F53" s="43">
        <f t="shared" ca="1" si="10"/>
        <v>400</v>
      </c>
      <c r="G53" s="44"/>
      <c r="H53" s="44">
        <f t="shared" ca="1" si="13"/>
        <v>0</v>
      </c>
      <c r="I53" s="49">
        <v>200</v>
      </c>
      <c r="J53" s="45">
        <v>250</v>
      </c>
      <c r="K53" s="45">
        <v>400</v>
      </c>
      <c r="L53" s="45">
        <v>350</v>
      </c>
      <c r="M53" s="45">
        <v>720</v>
      </c>
      <c r="N53" s="45">
        <v>400</v>
      </c>
      <c r="O53" s="45">
        <v>250</v>
      </c>
      <c r="P53" s="45">
        <v>300</v>
      </c>
      <c r="Q53" s="45">
        <v>130</v>
      </c>
      <c r="R53" s="45">
        <v>225</v>
      </c>
      <c r="S53" s="45">
        <v>350</v>
      </c>
      <c r="T53" s="49">
        <v>0</v>
      </c>
      <c r="U53" s="45">
        <v>850</v>
      </c>
      <c r="V53" s="72">
        <f t="shared" si="11"/>
        <v>0</v>
      </c>
    </row>
    <row r="54" spans="1:22" s="24" customFormat="1" ht="33.75" x14ac:dyDescent="0.2">
      <c r="A54" s="65">
        <f t="shared" ca="1" si="12"/>
        <v>61205</v>
      </c>
      <c r="B54" s="32" t="s">
        <v>103</v>
      </c>
      <c r="C54" s="46"/>
      <c r="D54" s="46"/>
      <c r="E54" s="42" t="s">
        <v>9</v>
      </c>
      <c r="F54" s="43">
        <f t="shared" ca="1" si="10"/>
        <v>20</v>
      </c>
      <c r="G54" s="44"/>
      <c r="H54" s="44">
        <f t="shared" ca="1" si="13"/>
        <v>0</v>
      </c>
      <c r="I54" s="49">
        <v>20</v>
      </c>
      <c r="J54" s="45">
        <v>20</v>
      </c>
      <c r="K54" s="49">
        <v>20</v>
      </c>
      <c r="L54" s="49">
        <v>20</v>
      </c>
      <c r="M54" s="49">
        <v>20</v>
      </c>
      <c r="N54" s="45">
        <v>20</v>
      </c>
      <c r="O54" s="49">
        <v>20</v>
      </c>
      <c r="P54" s="49">
        <v>20</v>
      </c>
      <c r="Q54" s="49">
        <v>20</v>
      </c>
      <c r="R54" s="49">
        <v>20</v>
      </c>
      <c r="S54" s="49">
        <v>20</v>
      </c>
      <c r="T54" s="49">
        <v>0</v>
      </c>
      <c r="U54" s="45">
        <v>50</v>
      </c>
      <c r="V54" s="72">
        <f t="shared" si="11"/>
        <v>0</v>
      </c>
    </row>
    <row r="55" spans="1:22" s="24" customFormat="1" ht="33.75" x14ac:dyDescent="0.2">
      <c r="A55" s="65">
        <f t="shared" ca="1" si="12"/>
        <v>61206</v>
      </c>
      <c r="B55" s="32" t="s">
        <v>104</v>
      </c>
      <c r="C55" s="46"/>
      <c r="D55" s="46"/>
      <c r="E55" s="42" t="s">
        <v>9</v>
      </c>
      <c r="F55" s="43">
        <f t="shared" ca="1" si="10"/>
        <v>20</v>
      </c>
      <c r="G55" s="44"/>
      <c r="H55" s="44">
        <f t="shared" ca="1" si="13"/>
        <v>0</v>
      </c>
      <c r="I55" s="49">
        <v>20</v>
      </c>
      <c r="J55" s="45">
        <v>20</v>
      </c>
      <c r="K55" s="45">
        <v>20</v>
      </c>
      <c r="L55" s="45">
        <v>20</v>
      </c>
      <c r="M55" s="45">
        <v>20</v>
      </c>
      <c r="N55" s="45">
        <v>20</v>
      </c>
      <c r="O55" s="45">
        <v>20</v>
      </c>
      <c r="P55" s="45">
        <v>20</v>
      </c>
      <c r="Q55" s="45">
        <v>20</v>
      </c>
      <c r="R55" s="45">
        <v>20</v>
      </c>
      <c r="S55" s="45">
        <v>20</v>
      </c>
      <c r="T55" s="49">
        <v>0</v>
      </c>
      <c r="U55" s="45">
        <v>0</v>
      </c>
      <c r="V55" s="72">
        <f t="shared" si="11"/>
        <v>0</v>
      </c>
    </row>
    <row r="56" spans="1:22" s="24" customFormat="1" ht="33.75" x14ac:dyDescent="0.2">
      <c r="A56" s="65">
        <f t="shared" ca="1" si="12"/>
        <v>61207</v>
      </c>
      <c r="B56" s="32" t="s">
        <v>128</v>
      </c>
      <c r="C56" s="46"/>
      <c r="D56" s="46"/>
      <c r="E56" s="42" t="s">
        <v>9</v>
      </c>
      <c r="F56" s="43">
        <f t="shared" ca="1" si="10"/>
        <v>20</v>
      </c>
      <c r="G56" s="44"/>
      <c r="H56" s="44">
        <f t="shared" ca="1" si="13"/>
        <v>0</v>
      </c>
      <c r="I56" s="49">
        <v>20</v>
      </c>
      <c r="J56" s="45">
        <v>20</v>
      </c>
      <c r="K56" s="45">
        <v>20</v>
      </c>
      <c r="L56" s="45">
        <v>20</v>
      </c>
      <c r="M56" s="45">
        <v>20</v>
      </c>
      <c r="N56" s="45">
        <v>20</v>
      </c>
      <c r="O56" s="45">
        <v>20</v>
      </c>
      <c r="P56" s="45">
        <v>20</v>
      </c>
      <c r="Q56" s="45">
        <v>20</v>
      </c>
      <c r="R56" s="45">
        <v>20</v>
      </c>
      <c r="S56" s="45">
        <v>20</v>
      </c>
      <c r="T56" s="49">
        <v>0</v>
      </c>
      <c r="U56" s="45">
        <v>20</v>
      </c>
      <c r="V56" s="72">
        <f t="shared" si="11"/>
        <v>0</v>
      </c>
    </row>
    <row r="57" spans="1:22" s="24" customFormat="1" ht="33.75" x14ac:dyDescent="0.2">
      <c r="A57" s="65">
        <f t="shared" ca="1" si="12"/>
        <v>61208</v>
      </c>
      <c r="B57" s="32" t="s">
        <v>153</v>
      </c>
      <c r="C57" s="46"/>
      <c r="D57" s="46"/>
      <c r="E57" s="42" t="s">
        <v>9</v>
      </c>
      <c r="F57" s="43">
        <f t="shared" ca="1" si="10"/>
        <v>400</v>
      </c>
      <c r="G57" s="44"/>
      <c r="H57" s="44">
        <f t="shared" ca="1" si="13"/>
        <v>0</v>
      </c>
      <c r="I57" s="49">
        <v>400</v>
      </c>
      <c r="J57" s="45">
        <v>350</v>
      </c>
      <c r="K57" s="45">
        <v>450</v>
      </c>
      <c r="L57" s="45">
        <v>400</v>
      </c>
      <c r="M57" s="45">
        <v>550</v>
      </c>
      <c r="N57" s="45">
        <v>400</v>
      </c>
      <c r="O57" s="45">
        <v>250</v>
      </c>
      <c r="P57" s="45">
        <v>300</v>
      </c>
      <c r="Q57" s="45">
        <v>200</v>
      </c>
      <c r="R57" s="45">
        <v>300</v>
      </c>
      <c r="S57" s="45">
        <v>400</v>
      </c>
      <c r="T57" s="49">
        <v>0</v>
      </c>
      <c r="U57" s="45">
        <v>1700</v>
      </c>
      <c r="V57" s="72">
        <f t="shared" si="11"/>
        <v>0</v>
      </c>
    </row>
    <row r="58" spans="1:22" s="24" customFormat="1" ht="33.75" x14ac:dyDescent="0.2">
      <c r="A58" s="65">
        <f t="shared" ca="1" si="12"/>
        <v>61209</v>
      </c>
      <c r="B58" s="32" t="s">
        <v>154</v>
      </c>
      <c r="C58" s="46"/>
      <c r="D58" s="46"/>
      <c r="E58" s="42" t="s">
        <v>9</v>
      </c>
      <c r="F58" s="43">
        <f t="shared" ca="1" si="10"/>
        <v>300</v>
      </c>
      <c r="G58" s="44"/>
      <c r="H58" s="44">
        <f t="shared" ca="1" si="13"/>
        <v>0</v>
      </c>
      <c r="I58" s="49">
        <v>100</v>
      </c>
      <c r="J58" s="45">
        <v>0</v>
      </c>
      <c r="K58" s="45">
        <v>0</v>
      </c>
      <c r="L58" s="45">
        <v>220</v>
      </c>
      <c r="M58" s="45">
        <v>1250</v>
      </c>
      <c r="N58" s="45">
        <v>300</v>
      </c>
      <c r="O58" s="45">
        <v>450</v>
      </c>
      <c r="P58" s="45">
        <v>0</v>
      </c>
      <c r="Q58" s="45">
        <v>400</v>
      </c>
      <c r="R58" s="45">
        <v>300</v>
      </c>
      <c r="S58" s="45">
        <v>200</v>
      </c>
      <c r="T58" s="49">
        <v>0</v>
      </c>
      <c r="U58" s="45">
        <v>0</v>
      </c>
      <c r="V58" s="72">
        <f t="shared" si="11"/>
        <v>0</v>
      </c>
    </row>
    <row r="59" spans="1:22" s="92" customFormat="1" ht="33.75" x14ac:dyDescent="0.2">
      <c r="A59" s="73">
        <f t="shared" ca="1" si="12"/>
        <v>61210</v>
      </c>
      <c r="B59" s="32" t="s">
        <v>74</v>
      </c>
      <c r="C59" s="46" t="s">
        <v>23</v>
      </c>
      <c r="D59" s="46" t="s">
        <v>23</v>
      </c>
      <c r="E59" s="42" t="s">
        <v>9</v>
      </c>
      <c r="F59" s="43">
        <f t="shared" ca="1" si="10"/>
        <v>10</v>
      </c>
      <c r="G59" s="44"/>
      <c r="H59" s="44">
        <f t="shared" ca="1" si="13"/>
        <v>0</v>
      </c>
      <c r="I59" s="91">
        <v>10</v>
      </c>
      <c r="J59" s="91">
        <v>10</v>
      </c>
      <c r="K59" s="91">
        <v>10</v>
      </c>
      <c r="L59" s="91">
        <v>10</v>
      </c>
      <c r="M59" s="91">
        <v>30</v>
      </c>
      <c r="N59" s="91">
        <v>10</v>
      </c>
      <c r="O59" s="91">
        <v>10</v>
      </c>
      <c r="P59" s="91">
        <v>10</v>
      </c>
      <c r="Q59" s="91">
        <v>10</v>
      </c>
      <c r="R59" s="91">
        <v>10</v>
      </c>
      <c r="S59" s="91">
        <v>10</v>
      </c>
      <c r="T59" s="49">
        <v>0</v>
      </c>
      <c r="U59" s="91">
        <v>10</v>
      </c>
      <c r="V59" s="72">
        <f t="shared" si="11"/>
        <v>0</v>
      </c>
    </row>
    <row r="60" spans="1:22" s="92" customFormat="1" ht="33.75" x14ac:dyDescent="0.2">
      <c r="A60" s="73">
        <f t="shared" ca="1" si="12"/>
        <v>61211</v>
      </c>
      <c r="B60" s="32" t="s">
        <v>75</v>
      </c>
      <c r="C60" s="46" t="s">
        <v>23</v>
      </c>
      <c r="D60" s="46" t="s">
        <v>23</v>
      </c>
      <c r="E60" s="42" t="s">
        <v>9</v>
      </c>
      <c r="F60" s="43">
        <f t="shared" ca="1" si="10"/>
        <v>20</v>
      </c>
      <c r="G60" s="44"/>
      <c r="H60" s="44">
        <f t="shared" ca="1" si="13"/>
        <v>0</v>
      </c>
      <c r="I60" s="91">
        <v>20</v>
      </c>
      <c r="J60" s="91">
        <v>20</v>
      </c>
      <c r="K60" s="91">
        <v>20</v>
      </c>
      <c r="L60" s="91">
        <v>20</v>
      </c>
      <c r="M60" s="91">
        <v>40</v>
      </c>
      <c r="N60" s="91">
        <v>20</v>
      </c>
      <c r="O60" s="91">
        <v>20</v>
      </c>
      <c r="P60" s="91">
        <v>20</v>
      </c>
      <c r="Q60" s="91">
        <v>20</v>
      </c>
      <c r="R60" s="91">
        <v>20</v>
      </c>
      <c r="S60" s="91">
        <v>20</v>
      </c>
      <c r="T60" s="49">
        <v>0</v>
      </c>
      <c r="U60" s="91">
        <v>20</v>
      </c>
      <c r="V60" s="72">
        <f t="shared" si="11"/>
        <v>0</v>
      </c>
    </row>
    <row r="61" spans="1:22" s="92" customFormat="1" ht="45" x14ac:dyDescent="0.2">
      <c r="A61" s="73">
        <f t="shared" ca="1" si="12"/>
        <v>61212</v>
      </c>
      <c r="B61" s="32" t="s">
        <v>132</v>
      </c>
      <c r="C61" s="46" t="s">
        <v>23</v>
      </c>
      <c r="D61" s="46" t="s">
        <v>23</v>
      </c>
      <c r="E61" s="42" t="s">
        <v>9</v>
      </c>
      <c r="F61" s="43">
        <f t="shared" ca="1" si="10"/>
        <v>5</v>
      </c>
      <c r="G61" s="44"/>
      <c r="H61" s="44">
        <f t="shared" ca="1" si="13"/>
        <v>0</v>
      </c>
      <c r="I61" s="91">
        <v>5</v>
      </c>
      <c r="J61" s="91">
        <v>5</v>
      </c>
      <c r="K61" s="91">
        <v>5</v>
      </c>
      <c r="L61" s="91">
        <v>5</v>
      </c>
      <c r="M61" s="91">
        <v>20</v>
      </c>
      <c r="N61" s="91">
        <v>5</v>
      </c>
      <c r="O61" s="91">
        <v>5</v>
      </c>
      <c r="P61" s="91">
        <v>5</v>
      </c>
      <c r="Q61" s="91">
        <v>5</v>
      </c>
      <c r="R61" s="91">
        <v>5</v>
      </c>
      <c r="S61" s="91">
        <v>5</v>
      </c>
      <c r="T61" s="49">
        <v>0</v>
      </c>
      <c r="U61" s="68">
        <v>40</v>
      </c>
      <c r="V61" s="72">
        <f t="shared" si="11"/>
        <v>0</v>
      </c>
    </row>
    <row r="62" spans="1:22" s="92" customFormat="1" ht="45" x14ac:dyDescent="0.2">
      <c r="A62" s="73">
        <f t="shared" ca="1" si="12"/>
        <v>61213</v>
      </c>
      <c r="B62" s="32" t="s">
        <v>71</v>
      </c>
      <c r="C62" s="46" t="s">
        <v>23</v>
      </c>
      <c r="D62" s="46" t="s">
        <v>23</v>
      </c>
      <c r="E62" s="42" t="s">
        <v>9</v>
      </c>
      <c r="F62" s="43">
        <f t="shared" ca="1" si="10"/>
        <v>25</v>
      </c>
      <c r="G62" s="44"/>
      <c r="H62" s="44">
        <f t="shared" ca="1" si="13"/>
        <v>0</v>
      </c>
      <c r="I62" s="91">
        <v>25</v>
      </c>
      <c r="J62" s="91">
        <v>25</v>
      </c>
      <c r="K62" s="91">
        <v>25</v>
      </c>
      <c r="L62" s="91">
        <v>25</v>
      </c>
      <c r="M62" s="91">
        <v>50</v>
      </c>
      <c r="N62" s="91">
        <v>25</v>
      </c>
      <c r="O62" s="91">
        <v>25</v>
      </c>
      <c r="P62" s="91">
        <v>25</v>
      </c>
      <c r="Q62" s="91">
        <v>25</v>
      </c>
      <c r="R62" s="91">
        <v>25</v>
      </c>
      <c r="S62" s="91">
        <v>25</v>
      </c>
      <c r="T62" s="49">
        <v>0</v>
      </c>
      <c r="U62" s="68">
        <v>40</v>
      </c>
      <c r="V62" s="72">
        <f t="shared" si="11"/>
        <v>0</v>
      </c>
    </row>
    <row r="63" spans="1:22" s="92" customFormat="1" ht="45" x14ac:dyDescent="0.2">
      <c r="A63" s="73">
        <f t="shared" ca="1" si="12"/>
        <v>61214</v>
      </c>
      <c r="B63" s="32" t="s">
        <v>76</v>
      </c>
      <c r="C63" s="46" t="s">
        <v>23</v>
      </c>
      <c r="D63" s="46" t="s">
        <v>23</v>
      </c>
      <c r="E63" s="42" t="s">
        <v>9</v>
      </c>
      <c r="F63" s="43">
        <f t="shared" ca="1" si="10"/>
        <v>40</v>
      </c>
      <c r="G63" s="44"/>
      <c r="H63" s="44">
        <f t="shared" ca="1" si="13"/>
        <v>0</v>
      </c>
      <c r="I63" s="91">
        <v>40</v>
      </c>
      <c r="J63" s="91">
        <v>40</v>
      </c>
      <c r="K63" s="91">
        <v>40</v>
      </c>
      <c r="L63" s="91">
        <v>40</v>
      </c>
      <c r="M63" s="91">
        <v>60</v>
      </c>
      <c r="N63" s="91">
        <v>40</v>
      </c>
      <c r="O63" s="91">
        <v>40</v>
      </c>
      <c r="P63" s="91">
        <v>40</v>
      </c>
      <c r="Q63" s="91">
        <v>40</v>
      </c>
      <c r="R63" s="91">
        <v>40</v>
      </c>
      <c r="S63" s="91">
        <v>40</v>
      </c>
      <c r="T63" s="49">
        <v>0</v>
      </c>
      <c r="U63" s="91">
        <v>40</v>
      </c>
      <c r="V63" s="72">
        <f t="shared" si="11"/>
        <v>0</v>
      </c>
    </row>
    <row r="64" spans="1:22" s="92" customFormat="1" ht="22.5" x14ac:dyDescent="0.2">
      <c r="A64" s="73">
        <f t="shared" ca="1" si="12"/>
        <v>61215</v>
      </c>
      <c r="B64" s="32" t="s">
        <v>134</v>
      </c>
      <c r="C64" s="46" t="s">
        <v>23</v>
      </c>
      <c r="D64" s="46" t="s">
        <v>23</v>
      </c>
      <c r="E64" s="42" t="s">
        <v>9</v>
      </c>
      <c r="F64" s="43">
        <f t="shared" ca="1" si="10"/>
        <v>10</v>
      </c>
      <c r="G64" s="44"/>
      <c r="H64" s="44">
        <f t="shared" ca="1" si="13"/>
        <v>0</v>
      </c>
      <c r="I64" s="91">
        <v>10</v>
      </c>
      <c r="J64" s="91">
        <v>10</v>
      </c>
      <c r="K64" s="91">
        <v>10</v>
      </c>
      <c r="L64" s="91">
        <v>10</v>
      </c>
      <c r="M64" s="91">
        <v>15</v>
      </c>
      <c r="N64" s="91">
        <v>10</v>
      </c>
      <c r="O64" s="91">
        <v>15</v>
      </c>
      <c r="P64" s="91">
        <v>10</v>
      </c>
      <c r="Q64" s="91">
        <v>15</v>
      </c>
      <c r="R64" s="91">
        <v>15</v>
      </c>
      <c r="S64" s="91">
        <v>10</v>
      </c>
      <c r="T64" s="49">
        <v>0</v>
      </c>
      <c r="U64" s="91">
        <v>50</v>
      </c>
      <c r="V64" s="72">
        <f t="shared" si="11"/>
        <v>0</v>
      </c>
    </row>
    <row r="65" spans="1:22" s="92" customFormat="1" ht="45" x14ac:dyDescent="0.2">
      <c r="A65" s="73">
        <f t="shared" ca="1" si="12"/>
        <v>61216</v>
      </c>
      <c r="B65" s="32" t="s">
        <v>77</v>
      </c>
      <c r="C65" s="46" t="s">
        <v>23</v>
      </c>
      <c r="D65" s="46" t="s">
        <v>23</v>
      </c>
      <c r="E65" s="42" t="s">
        <v>8</v>
      </c>
      <c r="F65" s="43">
        <f t="shared" ca="1" si="10"/>
        <v>1</v>
      </c>
      <c r="G65" s="44"/>
      <c r="H65" s="44">
        <f t="shared" ca="1" si="13"/>
        <v>0</v>
      </c>
      <c r="I65" s="91">
        <v>1</v>
      </c>
      <c r="J65" s="91">
        <v>1</v>
      </c>
      <c r="K65" s="91">
        <v>1</v>
      </c>
      <c r="L65" s="91">
        <v>1</v>
      </c>
      <c r="M65" s="91">
        <v>1</v>
      </c>
      <c r="N65" s="91">
        <v>1</v>
      </c>
      <c r="O65" s="91">
        <v>1</v>
      </c>
      <c r="P65" s="91">
        <v>1</v>
      </c>
      <c r="Q65" s="91">
        <v>1</v>
      </c>
      <c r="R65" s="91">
        <v>1</v>
      </c>
      <c r="S65" s="91">
        <v>1</v>
      </c>
      <c r="T65" s="49">
        <v>0</v>
      </c>
      <c r="U65" s="91">
        <v>1</v>
      </c>
      <c r="V65" s="72">
        <f t="shared" si="11"/>
        <v>0</v>
      </c>
    </row>
    <row r="66" spans="1:22" s="92" customFormat="1" ht="22.5" x14ac:dyDescent="0.2">
      <c r="A66" s="73">
        <f t="shared" ca="1" si="12"/>
        <v>61217</v>
      </c>
      <c r="B66" s="32" t="s">
        <v>78</v>
      </c>
      <c r="C66" s="46" t="s">
        <v>23</v>
      </c>
      <c r="D66" s="46" t="s">
        <v>23</v>
      </c>
      <c r="E66" s="42" t="s">
        <v>8</v>
      </c>
      <c r="F66" s="43">
        <f t="shared" ca="1" si="10"/>
        <v>1</v>
      </c>
      <c r="G66" s="44"/>
      <c r="H66" s="44">
        <f t="shared" ca="1" si="13"/>
        <v>0</v>
      </c>
      <c r="I66" s="91">
        <v>1</v>
      </c>
      <c r="J66" s="91">
        <v>1</v>
      </c>
      <c r="K66" s="91">
        <v>1</v>
      </c>
      <c r="L66" s="91">
        <v>1</v>
      </c>
      <c r="M66" s="91">
        <v>1</v>
      </c>
      <c r="N66" s="91">
        <v>1</v>
      </c>
      <c r="O66" s="91">
        <v>1</v>
      </c>
      <c r="P66" s="91">
        <v>1</v>
      </c>
      <c r="Q66" s="91">
        <v>1</v>
      </c>
      <c r="R66" s="91">
        <v>1</v>
      </c>
      <c r="S66" s="91">
        <v>1</v>
      </c>
      <c r="T66" s="49">
        <v>0</v>
      </c>
      <c r="U66" s="91">
        <v>1</v>
      </c>
      <c r="V66" s="72">
        <f t="shared" si="11"/>
        <v>0</v>
      </c>
    </row>
    <row r="67" spans="1:22" s="24" customFormat="1" ht="56.25" x14ac:dyDescent="0.2">
      <c r="A67" s="65">
        <f t="shared" ca="1" si="12"/>
        <v>61218</v>
      </c>
      <c r="B67" s="32" t="s">
        <v>60</v>
      </c>
      <c r="C67" s="46" t="s">
        <v>23</v>
      </c>
      <c r="D67" s="46" t="s">
        <v>23</v>
      </c>
      <c r="E67" s="42" t="s">
        <v>8</v>
      </c>
      <c r="F67" s="43">
        <f t="shared" ca="1" si="10"/>
        <v>2</v>
      </c>
      <c r="G67" s="44"/>
      <c r="H67" s="44">
        <f t="shared" ca="1" si="13"/>
        <v>0</v>
      </c>
      <c r="I67" s="49">
        <v>2</v>
      </c>
      <c r="J67" s="45">
        <v>2</v>
      </c>
      <c r="K67" s="45">
        <v>2</v>
      </c>
      <c r="L67" s="45">
        <v>2</v>
      </c>
      <c r="M67" s="45">
        <v>5</v>
      </c>
      <c r="N67" s="45">
        <v>2</v>
      </c>
      <c r="O67" s="45">
        <v>2</v>
      </c>
      <c r="P67" s="45">
        <v>2</v>
      </c>
      <c r="Q67" s="45">
        <v>2</v>
      </c>
      <c r="R67" s="45">
        <v>2</v>
      </c>
      <c r="S67" s="45">
        <v>2</v>
      </c>
      <c r="T67" s="49">
        <v>0</v>
      </c>
      <c r="U67" s="45">
        <v>2</v>
      </c>
      <c r="V67" s="72">
        <f t="shared" si="11"/>
        <v>0</v>
      </c>
    </row>
    <row r="68" spans="1:22" x14ac:dyDescent="0.2">
      <c r="A68" s="120"/>
      <c r="B68" s="121"/>
      <c r="C68" s="121"/>
      <c r="D68" s="121"/>
      <c r="E68" s="121"/>
      <c r="F68" s="122" t="str">
        <f>"Ukupno "&amp;LOWER(B6)&amp;" - "&amp;LOWER(B49)&amp;":"</f>
        <v>Ukupno sustav video nadzora - instalacije:</v>
      </c>
      <c r="G68" s="160">
        <f ca="1">SUM(H50:H67)</f>
        <v>0</v>
      </c>
      <c r="H68" s="160"/>
      <c r="I68" s="49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72">
        <f t="shared" ca="1" si="11"/>
        <v>0</v>
      </c>
    </row>
    <row r="69" spans="1:22" s="24" customFormat="1" x14ac:dyDescent="0.2">
      <c r="A69" s="65"/>
      <c r="B69" s="29"/>
      <c r="C69" s="28"/>
      <c r="D69" s="28"/>
      <c r="E69" s="28"/>
      <c r="F69" s="28"/>
      <c r="G69" s="33"/>
      <c r="H69" s="64"/>
      <c r="I69" s="49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72"/>
    </row>
    <row r="70" spans="1:22" s="24" customFormat="1" x14ac:dyDescent="0.2">
      <c r="A70" s="34">
        <f t="shared" ref="A70:A78" ca="1" si="14">IF(VALUE(broj_sheet)&lt;10,
IF(OFFSET(A70,-1,0)=".",broj_sheet*10+(COUNTIF(INDIRECT(ADDRESS(1,COLUMN())&amp;":"&amp;ADDRESS(ROW()-1,COLUMN())),"&lt;99"))+1,
IF(OR(LEN(OFFSET(A70,-1,0))=2,AND(LEN(OFFSET(A70,-1,0))=0,LEN(OFFSET(A70,-3,0))=5)),
IF(LEN(OFFSET(A70,-1,0))=2,(OFFSET(A70,-1,0))*10+1,IF(AND(LEN(OFFSET(A70,-1,0))=0,LEN(OFFSET(A70,-3,0))=5),INT(LEFT(OFFSET(A70,-3,0),3))+1,"greška x")),
IF(LEN(OFFSET(A70,-1,0))=3,(OFFSET(A70,-1,0))*100+1,
IF(LEN(OFFSET(A70,-1,0))=5,(OFFSET(A70,-1,0))+1,"greška1")))),
IF(VALUE(broj_sheet)&gt;=10,
IF(OFFSET(A70,-1,0)= ".",broj_sheet*10+(COUNTIF(INDIRECT(ADDRESS(1,COLUMN())&amp;":"&amp;ADDRESS(ROW()-1,COLUMN())),"&lt;999"))+1,
IF(OR(LEN(OFFSET(A70,-1,0))=3,AND(LEN(OFFSET(A70,-1,0))=0,LEN(OFFSET(A70,-3,0))=6)),
IF(LEN(OFFSET(A70,-1,0))=3,(OFFSET(A70,-1,0))*10+1,IF(AND(LEN(OFFSET(A70,-1,0))=0,LEN(OFFSET(A70,-3,0))=6),INT(LEFT(OFFSET(A70,-3,0),4))+1,"greška y")),
IF(LEN(OFFSET(A70,-1,0))=4,(OFFSET(A70,-1,0))*100+1,
IF(LEN(OFFSET(A70,-1,0))=6,(OFFSET(A70,-1,0))+1,"greška2")))),"greška3"))</f>
        <v>613</v>
      </c>
      <c r="B70" s="29" t="s">
        <v>15</v>
      </c>
      <c r="C70" s="28"/>
      <c r="D70" s="28"/>
      <c r="E70" s="30"/>
      <c r="F70" s="30"/>
      <c r="G70" s="31"/>
      <c r="H70" s="30"/>
      <c r="I70" s="49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72"/>
    </row>
    <row r="71" spans="1:22" s="2" customFormat="1" ht="56.25" x14ac:dyDescent="0.2">
      <c r="A71" s="65">
        <f t="shared" ca="1" si="14"/>
        <v>61301</v>
      </c>
      <c r="B71" s="32" t="s">
        <v>84</v>
      </c>
      <c r="C71" s="46" t="s">
        <v>23</v>
      </c>
      <c r="D71" s="46" t="s">
        <v>23</v>
      </c>
      <c r="E71" s="75" t="s">
        <v>7</v>
      </c>
      <c r="F71" s="43">
        <f t="shared" ref="F71:F78" ca="1" si="15">INDIRECT(ADDRESS(ROW(),COLUMN()+2+broj_sheet))</f>
        <v>11</v>
      </c>
      <c r="G71" s="44"/>
      <c r="H71" s="76">
        <f t="shared" ref="H71:H74" ca="1" si="16">G71*F71</f>
        <v>0</v>
      </c>
      <c r="I71" s="49">
        <v>10</v>
      </c>
      <c r="J71" s="45">
        <v>6</v>
      </c>
      <c r="K71" s="45">
        <v>11</v>
      </c>
      <c r="L71" s="45">
        <v>11</v>
      </c>
      <c r="M71" s="45">
        <v>21</v>
      </c>
      <c r="N71" s="45">
        <v>11</v>
      </c>
      <c r="O71" s="45">
        <v>10</v>
      </c>
      <c r="P71" s="45">
        <v>11</v>
      </c>
      <c r="Q71" s="45">
        <v>7</v>
      </c>
      <c r="R71" s="45">
        <v>9</v>
      </c>
      <c r="S71" s="45">
        <v>10</v>
      </c>
      <c r="T71" s="49">
        <v>0</v>
      </c>
      <c r="U71" s="45">
        <v>17</v>
      </c>
      <c r="V71" s="72">
        <f t="shared" ref="V71:V79" si="17">SUM(I71:U71)*G71</f>
        <v>0</v>
      </c>
    </row>
    <row r="72" spans="1:22" s="2" customFormat="1" ht="45" x14ac:dyDescent="0.2">
      <c r="A72" s="65">
        <f t="shared" ca="1" si="14"/>
        <v>61302</v>
      </c>
      <c r="B72" s="52" t="s">
        <v>96</v>
      </c>
      <c r="C72" s="46" t="s">
        <v>23</v>
      </c>
      <c r="D72" s="46" t="s">
        <v>23</v>
      </c>
      <c r="E72" s="75" t="s">
        <v>8</v>
      </c>
      <c r="F72" s="43">
        <f t="shared" ca="1" si="15"/>
        <v>1</v>
      </c>
      <c r="G72" s="44"/>
      <c r="H72" s="76">
        <f t="shared" ca="1" si="16"/>
        <v>0</v>
      </c>
      <c r="I72" s="49">
        <v>1</v>
      </c>
      <c r="J72" s="49">
        <v>1</v>
      </c>
      <c r="K72" s="49">
        <v>1</v>
      </c>
      <c r="L72" s="49">
        <v>1</v>
      </c>
      <c r="M72" s="49">
        <v>2</v>
      </c>
      <c r="N72" s="49">
        <v>1</v>
      </c>
      <c r="O72" s="49">
        <v>1</v>
      </c>
      <c r="P72" s="49">
        <v>1</v>
      </c>
      <c r="Q72" s="49">
        <v>1</v>
      </c>
      <c r="R72" s="49">
        <v>1</v>
      </c>
      <c r="S72" s="49">
        <v>1</v>
      </c>
      <c r="T72" s="49">
        <v>0</v>
      </c>
      <c r="U72" s="49">
        <v>0</v>
      </c>
      <c r="V72" s="72">
        <f t="shared" si="17"/>
        <v>0</v>
      </c>
    </row>
    <row r="73" spans="1:22" s="2" customFormat="1" ht="33.75" x14ac:dyDescent="0.2">
      <c r="A73" s="65">
        <f t="shared" ca="1" si="14"/>
        <v>61303</v>
      </c>
      <c r="B73" s="52" t="s">
        <v>81</v>
      </c>
      <c r="C73" s="46" t="s">
        <v>23</v>
      </c>
      <c r="D73" s="46" t="s">
        <v>23</v>
      </c>
      <c r="E73" s="75" t="s">
        <v>8</v>
      </c>
      <c r="F73" s="43">
        <f t="shared" ca="1" si="15"/>
        <v>1</v>
      </c>
      <c r="G73" s="44"/>
      <c r="H73" s="76">
        <f t="shared" ca="1" si="16"/>
        <v>0</v>
      </c>
      <c r="I73" s="49">
        <v>1</v>
      </c>
      <c r="J73" s="49">
        <v>1</v>
      </c>
      <c r="K73" s="49">
        <v>1</v>
      </c>
      <c r="L73" s="49">
        <v>1</v>
      </c>
      <c r="M73" s="49">
        <v>1</v>
      </c>
      <c r="N73" s="49">
        <v>1</v>
      </c>
      <c r="O73" s="49">
        <v>1</v>
      </c>
      <c r="P73" s="49">
        <v>1</v>
      </c>
      <c r="Q73" s="49">
        <v>1</v>
      </c>
      <c r="R73" s="49">
        <v>1</v>
      </c>
      <c r="S73" s="49">
        <v>1</v>
      </c>
      <c r="T73" s="49">
        <v>0</v>
      </c>
      <c r="U73" s="49">
        <v>0</v>
      </c>
      <c r="V73" s="72">
        <f t="shared" si="17"/>
        <v>0</v>
      </c>
    </row>
    <row r="74" spans="1:22" s="2" customFormat="1" ht="22.5" x14ac:dyDescent="0.2">
      <c r="A74" s="65">
        <f t="shared" ca="1" si="14"/>
        <v>61304</v>
      </c>
      <c r="B74" s="52" t="s">
        <v>80</v>
      </c>
      <c r="C74" s="46" t="s">
        <v>23</v>
      </c>
      <c r="D74" s="46" t="s">
        <v>23</v>
      </c>
      <c r="E74" s="75" t="s">
        <v>8</v>
      </c>
      <c r="F74" s="43">
        <f t="shared" ca="1" si="15"/>
        <v>1</v>
      </c>
      <c r="G74" s="44"/>
      <c r="H74" s="76">
        <f t="shared" ca="1" si="16"/>
        <v>0</v>
      </c>
      <c r="I74" s="49">
        <v>1</v>
      </c>
      <c r="J74" s="49">
        <v>1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49">
        <v>1</v>
      </c>
      <c r="Q74" s="49">
        <v>1</v>
      </c>
      <c r="R74" s="49">
        <v>1</v>
      </c>
      <c r="S74" s="49">
        <v>1</v>
      </c>
      <c r="T74" s="49">
        <v>0</v>
      </c>
      <c r="U74" s="49">
        <v>0</v>
      </c>
      <c r="V74" s="72">
        <f t="shared" si="17"/>
        <v>0</v>
      </c>
    </row>
    <row r="75" spans="1:22" ht="45" x14ac:dyDescent="0.2">
      <c r="A75" s="65">
        <f t="shared" ca="1" si="14"/>
        <v>61305</v>
      </c>
      <c r="B75" s="32" t="s">
        <v>79</v>
      </c>
      <c r="C75" s="46" t="s">
        <v>23</v>
      </c>
      <c r="D75" s="46" t="s">
        <v>23</v>
      </c>
      <c r="E75" s="75" t="s">
        <v>8</v>
      </c>
      <c r="F75" s="43">
        <f t="shared" ca="1" si="15"/>
        <v>1</v>
      </c>
      <c r="G75" s="44"/>
      <c r="H75" s="77">
        <f ca="1">F75*G75</f>
        <v>0</v>
      </c>
      <c r="I75" s="49">
        <v>1</v>
      </c>
      <c r="J75" s="45">
        <v>1</v>
      </c>
      <c r="K75" s="49">
        <v>1</v>
      </c>
      <c r="L75" s="49">
        <v>1</v>
      </c>
      <c r="M75" s="49">
        <v>1</v>
      </c>
      <c r="N75" s="49">
        <v>1</v>
      </c>
      <c r="O75" s="49">
        <v>1</v>
      </c>
      <c r="P75" s="49">
        <v>1</v>
      </c>
      <c r="Q75" s="49">
        <v>1</v>
      </c>
      <c r="R75" s="49">
        <v>1</v>
      </c>
      <c r="S75" s="49">
        <v>1</v>
      </c>
      <c r="T75" s="49">
        <v>0</v>
      </c>
      <c r="U75" s="49">
        <v>1</v>
      </c>
      <c r="V75" s="72">
        <f t="shared" si="17"/>
        <v>0</v>
      </c>
    </row>
    <row r="76" spans="1:22" ht="56.25" x14ac:dyDescent="0.2">
      <c r="A76" s="65">
        <f t="shared" ca="1" si="14"/>
        <v>61306</v>
      </c>
      <c r="B76" s="32" t="s">
        <v>97</v>
      </c>
      <c r="C76" s="46" t="s">
        <v>23</v>
      </c>
      <c r="D76" s="46" t="s">
        <v>23</v>
      </c>
      <c r="E76" s="75" t="s">
        <v>7</v>
      </c>
      <c r="F76" s="43">
        <f t="shared" ca="1" si="15"/>
        <v>1</v>
      </c>
      <c r="G76" s="44"/>
      <c r="H76" s="77">
        <f ca="1">F76*G76</f>
        <v>0</v>
      </c>
      <c r="I76" s="49">
        <v>1</v>
      </c>
      <c r="J76" s="45">
        <v>1</v>
      </c>
      <c r="K76" s="49">
        <v>1</v>
      </c>
      <c r="L76" s="49">
        <v>1</v>
      </c>
      <c r="M76" s="49">
        <v>2</v>
      </c>
      <c r="N76" s="49">
        <v>1</v>
      </c>
      <c r="O76" s="49">
        <v>1</v>
      </c>
      <c r="P76" s="49">
        <v>1</v>
      </c>
      <c r="Q76" s="49">
        <v>1</v>
      </c>
      <c r="R76" s="49">
        <v>1</v>
      </c>
      <c r="S76" s="49">
        <v>1</v>
      </c>
      <c r="T76" s="49">
        <v>0</v>
      </c>
      <c r="U76" s="49">
        <v>0</v>
      </c>
      <c r="V76" s="72">
        <f t="shared" si="17"/>
        <v>0</v>
      </c>
    </row>
    <row r="77" spans="1:22" ht="56.25" x14ac:dyDescent="0.2">
      <c r="A77" s="65">
        <f t="shared" ca="1" si="14"/>
        <v>61307</v>
      </c>
      <c r="B77" s="32" t="s">
        <v>61</v>
      </c>
      <c r="C77" s="46" t="s">
        <v>23</v>
      </c>
      <c r="D77" s="46" t="s">
        <v>23</v>
      </c>
      <c r="E77" s="75" t="s">
        <v>8</v>
      </c>
      <c r="F77" s="43">
        <f t="shared" ca="1" si="15"/>
        <v>1</v>
      </c>
      <c r="G77" s="44"/>
      <c r="H77" s="77">
        <f ca="1">F77*G77</f>
        <v>0</v>
      </c>
      <c r="I77" s="49">
        <v>1</v>
      </c>
      <c r="J77" s="45">
        <v>1</v>
      </c>
      <c r="K77" s="49">
        <v>1</v>
      </c>
      <c r="L77" s="49">
        <v>1</v>
      </c>
      <c r="M77" s="49">
        <v>2</v>
      </c>
      <c r="N77" s="49">
        <v>1</v>
      </c>
      <c r="O77" s="49">
        <v>1</v>
      </c>
      <c r="P77" s="49">
        <v>1</v>
      </c>
      <c r="Q77" s="49">
        <v>1</v>
      </c>
      <c r="R77" s="49">
        <v>1</v>
      </c>
      <c r="S77" s="49">
        <v>1</v>
      </c>
      <c r="T77" s="49">
        <v>0</v>
      </c>
      <c r="U77" s="49">
        <v>1</v>
      </c>
      <c r="V77" s="72">
        <f t="shared" si="17"/>
        <v>0</v>
      </c>
    </row>
    <row r="78" spans="1:22" s="2" customFormat="1" ht="202.5" x14ac:dyDescent="0.2">
      <c r="A78" s="65">
        <f t="shared" ca="1" si="14"/>
        <v>61308</v>
      </c>
      <c r="B78" s="52" t="s">
        <v>83</v>
      </c>
      <c r="C78" s="46" t="s">
        <v>23</v>
      </c>
      <c r="D78" s="46" t="s">
        <v>23</v>
      </c>
      <c r="E78" s="75" t="s">
        <v>8</v>
      </c>
      <c r="F78" s="43">
        <f t="shared" ca="1" si="15"/>
        <v>1</v>
      </c>
      <c r="G78" s="44"/>
      <c r="H78" s="76">
        <f t="shared" ref="H78" ca="1" si="18">G78*F78</f>
        <v>0</v>
      </c>
      <c r="I78" s="49">
        <v>1</v>
      </c>
      <c r="J78" s="49">
        <v>1</v>
      </c>
      <c r="K78" s="49">
        <v>1</v>
      </c>
      <c r="L78" s="49">
        <v>1</v>
      </c>
      <c r="M78" s="49">
        <v>1</v>
      </c>
      <c r="N78" s="49">
        <v>1</v>
      </c>
      <c r="O78" s="49">
        <v>1</v>
      </c>
      <c r="P78" s="49">
        <v>1</v>
      </c>
      <c r="Q78" s="49">
        <v>1</v>
      </c>
      <c r="R78" s="49">
        <v>1</v>
      </c>
      <c r="S78" s="49">
        <v>1</v>
      </c>
      <c r="T78" s="49">
        <v>0</v>
      </c>
      <c r="U78" s="49">
        <v>1</v>
      </c>
      <c r="V78" s="72">
        <f t="shared" si="17"/>
        <v>0</v>
      </c>
    </row>
    <row r="79" spans="1:22" x14ac:dyDescent="0.2">
      <c r="A79" s="120"/>
      <c r="B79" s="121"/>
      <c r="C79" s="121"/>
      <c r="D79" s="121"/>
      <c r="E79" s="121"/>
      <c r="F79" s="122" t="str">
        <f>"Ukupno "&amp;LOWER(B6)&amp;" - "&amp;LOWER(B70)&amp;":"</f>
        <v>Ukupno sustav video nadzora - usluga:</v>
      </c>
      <c r="G79" s="160">
        <f ca="1">SUM(H71:H78)</f>
        <v>0</v>
      </c>
      <c r="H79" s="160"/>
      <c r="I79" s="49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72">
        <f t="shared" ca="1" si="17"/>
        <v>0</v>
      </c>
    </row>
    <row r="80" spans="1:22" s="24" customFormat="1" x14ac:dyDescent="0.2">
      <c r="A80" s="65" t="s">
        <v>36</v>
      </c>
      <c r="B80" s="29"/>
      <c r="C80" s="28"/>
      <c r="D80" s="28"/>
      <c r="E80" s="28"/>
      <c r="F80" s="28"/>
      <c r="G80" s="33"/>
      <c r="H80" s="64"/>
      <c r="I80" s="49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72"/>
    </row>
    <row r="81" spans="1:22" s="1" customFormat="1" x14ac:dyDescent="0.2">
      <c r="A81" s="34">
        <f t="shared" ref="A81:A105" ca="1" si="19">IF(VALUE(broj_sheet)&lt;10,
IF(OFFSET(A81,-1,0)=".",broj_sheet*10+(COUNTIF(INDIRECT(ADDRESS(1,COLUMN())&amp;":"&amp;ADDRESS(ROW()-1,COLUMN())),"&lt;99"))+1,
IF(OR(LEN(OFFSET(A81,-1,0))=2,AND(LEN(OFFSET(A81,-1,0))=0,LEN(OFFSET(A81,-3,0))=5)),
IF(LEN(OFFSET(A81,-1,0))=2,(OFFSET(A81,-1,0))*10+1,IF(AND(LEN(OFFSET(A81,-1,0))=0,LEN(OFFSET(A81,-3,0))=5),INT(LEFT(OFFSET(A81,-3,0),3))+1,"greška x")),
IF(LEN(OFFSET(A81,-1,0))=3,(OFFSET(A81,-1,0))*100+1,
IF(LEN(OFFSET(A81,-1,0))=5,(OFFSET(A81,-1,0))+1,"greška1")))),
IF(VALUE(broj_sheet)&gt;=10,
IF(OFFSET(A81,-1,0)= ".",broj_sheet*10+(COUNTIF(INDIRECT(ADDRESS(1,COLUMN())&amp;":"&amp;ADDRESS(ROW()-1,COLUMN())),"&lt;999"))+1,
IF(OR(LEN(OFFSET(A81,-1,0))=3,AND(LEN(OFFSET(A81,-1,0))=0,LEN(OFFSET(A81,-3,0))=6)),
IF(LEN(OFFSET(A81,-1,0))=3,(OFFSET(A81,-1,0))*10+1,IF(AND(LEN(OFFSET(A81,-1,0))=0,LEN(OFFSET(A81,-3,0))=6),INT(LEFT(OFFSET(A81,-3,0),4))+1,"greška y")),
IF(LEN(OFFSET(A81,-1,0))=4,(OFFSET(A81,-1,0))*100+1,
IF(LEN(OFFSET(A81,-1,0))=6,(OFFSET(A81,-1,0))+1,"greška2")))),"greška3"))</f>
        <v>62</v>
      </c>
      <c r="B81" s="53" t="s">
        <v>11</v>
      </c>
      <c r="C81" s="39"/>
      <c r="D81" s="39"/>
      <c r="E81" s="54"/>
      <c r="F81" s="55"/>
      <c r="G81" s="56"/>
      <c r="H81" s="56"/>
      <c r="I81" s="49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72"/>
    </row>
    <row r="82" spans="1:22" s="1" customFormat="1" x14ac:dyDescent="0.2">
      <c r="A82" s="34">
        <f t="shared" ca="1" si="19"/>
        <v>621</v>
      </c>
      <c r="B82" s="53" t="s">
        <v>6</v>
      </c>
      <c r="C82" s="39"/>
      <c r="D82" s="39"/>
      <c r="E82" s="54"/>
      <c r="F82" s="55"/>
      <c r="G82" s="56"/>
      <c r="H82" s="56"/>
      <c r="I82" s="49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72"/>
    </row>
    <row r="83" spans="1:22" s="7" customFormat="1" ht="168.75" x14ac:dyDescent="0.2">
      <c r="A83" s="65">
        <f t="shared" ca="1" si="19"/>
        <v>62101</v>
      </c>
      <c r="B83" s="32" t="s">
        <v>166</v>
      </c>
      <c r="C83" s="84"/>
      <c r="D83" s="84"/>
      <c r="E83" s="75" t="s">
        <v>7</v>
      </c>
      <c r="F83" s="43">
        <f t="shared" ref="F83:F105" ca="1" si="20">INDIRECT(ADDRESS(ROW(),COLUMN()+2+broj_sheet))</f>
        <v>1</v>
      </c>
      <c r="G83" s="44"/>
      <c r="H83" s="77">
        <f t="shared" ref="H83:H86" ca="1" si="21">G83*F83</f>
        <v>0</v>
      </c>
      <c r="I83" s="49">
        <v>1</v>
      </c>
      <c r="J83" s="49">
        <v>1</v>
      </c>
      <c r="K83" s="49">
        <v>1</v>
      </c>
      <c r="L83" s="49">
        <v>1</v>
      </c>
      <c r="M83" s="49">
        <v>0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9">
        <v>0</v>
      </c>
      <c r="V83" s="72">
        <f t="shared" ref="V83:V106" si="22">SUM(I83:U83)*G83</f>
        <v>0</v>
      </c>
    </row>
    <row r="84" spans="1:22" s="7" customFormat="1" ht="78.75" x14ac:dyDescent="0.2">
      <c r="A84" s="65">
        <f t="shared" ca="1" si="19"/>
        <v>62102</v>
      </c>
      <c r="B84" s="32" t="s">
        <v>156</v>
      </c>
      <c r="C84" s="84"/>
      <c r="D84" s="84"/>
      <c r="E84" s="75" t="s">
        <v>7</v>
      </c>
      <c r="F84" s="43">
        <f t="shared" ca="1" si="20"/>
        <v>1</v>
      </c>
      <c r="G84" s="44"/>
      <c r="H84" s="77">
        <f t="shared" ca="1" si="21"/>
        <v>0</v>
      </c>
      <c r="I84" s="49">
        <v>1</v>
      </c>
      <c r="J84" s="49">
        <v>1</v>
      </c>
      <c r="K84" s="49">
        <v>1</v>
      </c>
      <c r="L84" s="49">
        <v>1</v>
      </c>
      <c r="M84" s="49">
        <v>2</v>
      </c>
      <c r="N84" s="49">
        <v>1</v>
      </c>
      <c r="O84" s="49">
        <v>0</v>
      </c>
      <c r="P84" s="49">
        <v>1</v>
      </c>
      <c r="Q84" s="49">
        <v>0</v>
      </c>
      <c r="R84" s="49">
        <v>1</v>
      </c>
      <c r="S84" s="49">
        <v>1</v>
      </c>
      <c r="T84" s="49">
        <v>0</v>
      </c>
      <c r="U84" s="49">
        <v>0</v>
      </c>
      <c r="V84" s="72">
        <f t="shared" si="22"/>
        <v>0</v>
      </c>
    </row>
    <row r="85" spans="1:22" s="7" customFormat="1" ht="45" x14ac:dyDescent="0.2">
      <c r="A85" s="65">
        <f t="shared" ca="1" si="19"/>
        <v>62103</v>
      </c>
      <c r="B85" s="32" t="s">
        <v>145</v>
      </c>
      <c r="C85" s="84"/>
      <c r="D85" s="84"/>
      <c r="E85" s="75" t="s">
        <v>7</v>
      </c>
      <c r="F85" s="43">
        <f t="shared" ca="1" si="20"/>
        <v>3</v>
      </c>
      <c r="G85" s="44"/>
      <c r="H85" s="77">
        <f t="shared" ca="1" si="21"/>
        <v>0</v>
      </c>
      <c r="I85" s="49">
        <v>3</v>
      </c>
      <c r="J85" s="49">
        <v>3</v>
      </c>
      <c r="K85" s="49">
        <v>3</v>
      </c>
      <c r="L85" s="49">
        <v>3</v>
      </c>
      <c r="M85" s="49">
        <v>11</v>
      </c>
      <c r="N85" s="49">
        <v>3</v>
      </c>
      <c r="O85" s="49">
        <v>3</v>
      </c>
      <c r="P85" s="49">
        <v>3</v>
      </c>
      <c r="Q85" s="49">
        <v>2</v>
      </c>
      <c r="R85" s="49">
        <v>4</v>
      </c>
      <c r="S85" s="49">
        <v>3</v>
      </c>
      <c r="T85" s="49">
        <v>4</v>
      </c>
      <c r="U85" s="49">
        <v>0</v>
      </c>
      <c r="V85" s="72">
        <f t="shared" si="22"/>
        <v>0</v>
      </c>
    </row>
    <row r="86" spans="1:22" s="7" customFormat="1" ht="56.25" x14ac:dyDescent="0.2">
      <c r="A86" s="73">
        <f t="shared" ca="1" si="19"/>
        <v>62104</v>
      </c>
      <c r="B86" s="62" t="s">
        <v>62</v>
      </c>
      <c r="C86" s="78"/>
      <c r="D86" s="78"/>
      <c r="E86" s="79" t="s">
        <v>7</v>
      </c>
      <c r="F86" s="43">
        <f t="shared" ca="1" si="20"/>
        <v>1</v>
      </c>
      <c r="G86" s="80"/>
      <c r="H86" s="80">
        <f t="shared" ca="1" si="21"/>
        <v>0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0</v>
      </c>
      <c r="U86" s="49">
        <v>0</v>
      </c>
      <c r="V86" s="72">
        <f t="shared" si="22"/>
        <v>0</v>
      </c>
    </row>
    <row r="87" spans="1:22" s="2" customFormat="1" ht="67.5" x14ac:dyDescent="0.2">
      <c r="A87" s="65">
        <f t="shared" ca="1" si="19"/>
        <v>62105</v>
      </c>
      <c r="B87" s="62" t="s">
        <v>143</v>
      </c>
      <c r="C87" s="84"/>
      <c r="D87" s="84"/>
      <c r="E87" s="75" t="s">
        <v>7</v>
      </c>
      <c r="F87" s="43">
        <v>12</v>
      </c>
      <c r="G87" s="44"/>
      <c r="H87" s="76">
        <f>F87*G87</f>
        <v>0</v>
      </c>
      <c r="I87" s="49">
        <v>13</v>
      </c>
      <c r="J87" s="45">
        <v>13</v>
      </c>
      <c r="K87" s="45">
        <v>12</v>
      </c>
      <c r="L87" s="45">
        <v>12</v>
      </c>
      <c r="M87" s="45">
        <v>36</v>
      </c>
      <c r="N87" s="45">
        <v>13</v>
      </c>
      <c r="O87" s="45">
        <v>12</v>
      </c>
      <c r="P87" s="45">
        <v>15</v>
      </c>
      <c r="Q87" s="45">
        <v>9</v>
      </c>
      <c r="R87" s="45">
        <v>13</v>
      </c>
      <c r="S87" s="45">
        <v>13</v>
      </c>
      <c r="T87" s="45">
        <v>10</v>
      </c>
      <c r="U87" s="45">
        <v>0</v>
      </c>
      <c r="V87" s="72">
        <f t="shared" si="22"/>
        <v>0</v>
      </c>
    </row>
    <row r="88" spans="1:22" s="2" customFormat="1" ht="67.5" x14ac:dyDescent="0.2">
      <c r="A88" s="65">
        <f t="shared" ca="1" si="19"/>
        <v>62106</v>
      </c>
      <c r="B88" s="62" t="s">
        <v>144</v>
      </c>
      <c r="C88" s="84"/>
      <c r="D88" s="84"/>
      <c r="E88" s="75" t="s">
        <v>7</v>
      </c>
      <c r="F88" s="43">
        <v>1</v>
      </c>
      <c r="G88" s="44"/>
      <c r="H88" s="76">
        <f>F88*G88</f>
        <v>0</v>
      </c>
      <c r="I88" s="49">
        <v>0</v>
      </c>
      <c r="J88" s="45">
        <v>2</v>
      </c>
      <c r="K88" s="45">
        <v>2</v>
      </c>
      <c r="L88" s="45">
        <v>1</v>
      </c>
      <c r="M88" s="45">
        <v>0</v>
      </c>
      <c r="N88" s="45">
        <v>13</v>
      </c>
      <c r="O88" s="45">
        <v>1</v>
      </c>
      <c r="P88" s="45">
        <v>1</v>
      </c>
      <c r="Q88" s="45">
        <v>0</v>
      </c>
      <c r="R88" s="45">
        <v>2</v>
      </c>
      <c r="S88" s="45">
        <v>0</v>
      </c>
      <c r="T88" s="45">
        <v>10</v>
      </c>
      <c r="U88" s="45">
        <v>0</v>
      </c>
      <c r="V88" s="72">
        <f t="shared" si="22"/>
        <v>0</v>
      </c>
    </row>
    <row r="89" spans="1:22" s="2" customFormat="1" ht="112.5" x14ac:dyDescent="0.2">
      <c r="A89" s="65">
        <f t="shared" ca="1" si="19"/>
        <v>62107</v>
      </c>
      <c r="B89" s="32" t="s">
        <v>130</v>
      </c>
      <c r="C89" s="84"/>
      <c r="D89" s="84"/>
      <c r="E89" s="75" t="s">
        <v>7</v>
      </c>
      <c r="F89" s="43">
        <f t="shared" ca="1" si="20"/>
        <v>15</v>
      </c>
      <c r="G89" s="44"/>
      <c r="H89" s="76">
        <f ca="1">F89*G89</f>
        <v>0</v>
      </c>
      <c r="I89" s="49">
        <v>15</v>
      </c>
      <c r="J89" s="49">
        <v>13</v>
      </c>
      <c r="K89" s="49">
        <v>13</v>
      </c>
      <c r="L89" s="49">
        <v>15</v>
      </c>
      <c r="M89" s="49">
        <v>50</v>
      </c>
      <c r="N89" s="49">
        <v>15</v>
      </c>
      <c r="O89" s="49">
        <v>11</v>
      </c>
      <c r="P89" s="49">
        <v>15</v>
      </c>
      <c r="Q89" s="49">
        <v>9</v>
      </c>
      <c r="R89" s="49">
        <v>17</v>
      </c>
      <c r="S89" s="49">
        <v>15</v>
      </c>
      <c r="T89" s="49">
        <v>20</v>
      </c>
      <c r="U89" s="49">
        <v>0</v>
      </c>
      <c r="V89" s="72">
        <f t="shared" si="22"/>
        <v>0</v>
      </c>
    </row>
    <row r="90" spans="1:22" s="7" customFormat="1" ht="135" x14ac:dyDescent="0.2">
      <c r="A90" s="65">
        <f t="shared" ca="1" si="19"/>
        <v>62108</v>
      </c>
      <c r="B90" s="32" t="s">
        <v>115</v>
      </c>
      <c r="C90" s="84"/>
      <c r="D90" s="84"/>
      <c r="E90" s="75" t="s">
        <v>7</v>
      </c>
      <c r="F90" s="43">
        <f t="shared" ca="1" si="20"/>
        <v>1</v>
      </c>
      <c r="G90" s="44"/>
      <c r="H90" s="77">
        <f ca="1">G90*F90</f>
        <v>0</v>
      </c>
      <c r="I90" s="49">
        <v>1</v>
      </c>
      <c r="J90" s="49">
        <v>1</v>
      </c>
      <c r="K90" s="49">
        <v>1</v>
      </c>
      <c r="L90" s="49">
        <v>1</v>
      </c>
      <c r="M90" s="49">
        <v>1</v>
      </c>
      <c r="N90" s="49">
        <v>1</v>
      </c>
      <c r="O90" s="49">
        <v>1</v>
      </c>
      <c r="P90" s="49">
        <v>1</v>
      </c>
      <c r="Q90" s="49">
        <v>1</v>
      </c>
      <c r="R90" s="49">
        <v>1</v>
      </c>
      <c r="S90" s="49">
        <v>1</v>
      </c>
      <c r="T90" s="49">
        <v>1</v>
      </c>
      <c r="U90" s="49">
        <v>0</v>
      </c>
      <c r="V90" s="72">
        <f t="shared" si="22"/>
        <v>0</v>
      </c>
    </row>
    <row r="91" spans="1:22" s="2" customFormat="1" ht="67.5" x14ac:dyDescent="0.2">
      <c r="A91" s="65">
        <f t="shared" ca="1" si="19"/>
        <v>62109</v>
      </c>
      <c r="B91" s="32" t="s">
        <v>116</v>
      </c>
      <c r="C91" s="84"/>
      <c r="D91" s="84"/>
      <c r="E91" s="75" t="s">
        <v>7</v>
      </c>
      <c r="F91" s="43">
        <f t="shared" ca="1" si="20"/>
        <v>1</v>
      </c>
      <c r="G91" s="44"/>
      <c r="H91" s="76">
        <f t="shared" ref="H91:H105" ca="1" si="23">F91*G91</f>
        <v>0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N91" s="49">
        <v>1</v>
      </c>
      <c r="O91" s="49">
        <v>1</v>
      </c>
      <c r="P91" s="49">
        <v>1</v>
      </c>
      <c r="Q91" s="49">
        <v>1</v>
      </c>
      <c r="R91" s="49">
        <v>1</v>
      </c>
      <c r="S91" s="49">
        <v>1</v>
      </c>
      <c r="T91" s="49">
        <v>0</v>
      </c>
      <c r="U91" s="49">
        <v>1</v>
      </c>
      <c r="V91" s="72">
        <f t="shared" si="22"/>
        <v>0</v>
      </c>
    </row>
    <row r="92" spans="1:22" s="2" customFormat="1" ht="90" x14ac:dyDescent="0.2">
      <c r="A92" s="65">
        <f t="shared" ca="1" si="19"/>
        <v>62110</v>
      </c>
      <c r="B92" s="32" t="s">
        <v>117</v>
      </c>
      <c r="C92" s="84"/>
      <c r="D92" s="84"/>
      <c r="E92" s="75" t="s">
        <v>7</v>
      </c>
      <c r="F92" s="43">
        <f t="shared" ca="1" si="20"/>
        <v>1</v>
      </c>
      <c r="G92" s="44"/>
      <c r="H92" s="76">
        <f t="shared" ca="1" si="23"/>
        <v>0</v>
      </c>
      <c r="I92" s="49">
        <v>1</v>
      </c>
      <c r="J92" s="49">
        <v>1</v>
      </c>
      <c r="K92" s="49">
        <v>1</v>
      </c>
      <c r="L92" s="49">
        <v>1</v>
      </c>
      <c r="M92" s="49">
        <v>1</v>
      </c>
      <c r="N92" s="49">
        <v>1</v>
      </c>
      <c r="O92" s="49">
        <v>1</v>
      </c>
      <c r="P92" s="49">
        <v>1</v>
      </c>
      <c r="Q92" s="49">
        <v>1</v>
      </c>
      <c r="R92" s="49">
        <v>1</v>
      </c>
      <c r="S92" s="49">
        <v>1</v>
      </c>
      <c r="T92" s="49">
        <v>0</v>
      </c>
      <c r="U92" s="49">
        <v>1</v>
      </c>
      <c r="V92" s="72">
        <f t="shared" si="22"/>
        <v>0</v>
      </c>
    </row>
    <row r="93" spans="1:22" s="2" customFormat="1" ht="101.25" x14ac:dyDescent="0.2">
      <c r="A93" s="65">
        <f t="shared" ca="1" si="19"/>
        <v>62111</v>
      </c>
      <c r="B93" s="32" t="s">
        <v>119</v>
      </c>
      <c r="C93" s="85"/>
      <c r="D93" s="85"/>
      <c r="E93" s="41" t="s">
        <v>7</v>
      </c>
      <c r="F93" s="43">
        <f t="shared" ca="1" si="20"/>
        <v>1</v>
      </c>
      <c r="G93" s="44"/>
      <c r="H93" s="44">
        <f t="shared" ca="1" si="23"/>
        <v>0</v>
      </c>
      <c r="I93" s="49">
        <v>1</v>
      </c>
      <c r="J93" s="49">
        <v>1</v>
      </c>
      <c r="K93" s="49">
        <v>1</v>
      </c>
      <c r="L93" s="49">
        <v>1</v>
      </c>
      <c r="M93" s="49">
        <v>2</v>
      </c>
      <c r="N93" s="49">
        <v>1</v>
      </c>
      <c r="O93" s="49">
        <v>1</v>
      </c>
      <c r="P93" s="49">
        <v>1</v>
      </c>
      <c r="Q93" s="49">
        <v>1</v>
      </c>
      <c r="R93" s="49">
        <v>1</v>
      </c>
      <c r="S93" s="49">
        <v>1</v>
      </c>
      <c r="T93" s="49">
        <v>0</v>
      </c>
      <c r="U93" s="49">
        <v>0</v>
      </c>
      <c r="V93" s="72">
        <f t="shared" si="22"/>
        <v>0</v>
      </c>
    </row>
    <row r="94" spans="1:22" s="2" customFormat="1" ht="78.75" x14ac:dyDescent="0.2">
      <c r="A94" s="65">
        <f t="shared" ca="1" si="19"/>
        <v>62112</v>
      </c>
      <c r="B94" s="32" t="s">
        <v>120</v>
      </c>
      <c r="C94" s="84"/>
      <c r="D94" s="84"/>
      <c r="E94" s="75" t="s">
        <v>7</v>
      </c>
      <c r="F94" s="43">
        <f t="shared" ca="1" si="20"/>
        <v>1</v>
      </c>
      <c r="G94" s="44"/>
      <c r="H94" s="76">
        <f t="shared" ca="1" si="23"/>
        <v>0</v>
      </c>
      <c r="I94" s="49">
        <v>1</v>
      </c>
      <c r="J94" s="49">
        <v>1</v>
      </c>
      <c r="K94" s="49">
        <v>1</v>
      </c>
      <c r="L94" s="49">
        <v>1</v>
      </c>
      <c r="M94" s="49">
        <v>1</v>
      </c>
      <c r="N94" s="49">
        <v>1</v>
      </c>
      <c r="O94" s="49">
        <v>1</v>
      </c>
      <c r="P94" s="49">
        <v>1</v>
      </c>
      <c r="Q94" s="49">
        <v>1</v>
      </c>
      <c r="R94" s="49">
        <v>1</v>
      </c>
      <c r="S94" s="49">
        <v>1</v>
      </c>
      <c r="T94" s="49">
        <v>0</v>
      </c>
      <c r="U94" s="45">
        <v>0</v>
      </c>
      <c r="V94" s="72">
        <f t="shared" si="22"/>
        <v>0</v>
      </c>
    </row>
    <row r="95" spans="1:22" s="2" customFormat="1" ht="56.25" x14ac:dyDescent="0.2">
      <c r="A95" s="65">
        <f t="shared" ca="1" si="19"/>
        <v>62113</v>
      </c>
      <c r="B95" s="32" t="s">
        <v>121</v>
      </c>
      <c r="C95" s="84"/>
      <c r="D95" s="84"/>
      <c r="E95" s="75" t="s">
        <v>7</v>
      </c>
      <c r="F95" s="43">
        <f t="shared" ca="1" si="20"/>
        <v>1</v>
      </c>
      <c r="G95" s="44"/>
      <c r="H95" s="76">
        <f t="shared" ca="1" si="23"/>
        <v>0</v>
      </c>
      <c r="I95" s="49">
        <v>1</v>
      </c>
      <c r="J95" s="49">
        <v>1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49">
        <v>1</v>
      </c>
      <c r="Q95" s="49">
        <v>1</v>
      </c>
      <c r="R95" s="49">
        <v>1</v>
      </c>
      <c r="S95" s="49">
        <v>1</v>
      </c>
      <c r="T95" s="49">
        <v>0</v>
      </c>
      <c r="U95" s="45">
        <v>0</v>
      </c>
      <c r="V95" s="72">
        <f t="shared" si="22"/>
        <v>0</v>
      </c>
    </row>
    <row r="96" spans="1:22" s="11" customFormat="1" ht="90" x14ac:dyDescent="0.2">
      <c r="A96" s="65">
        <f t="shared" ca="1" si="19"/>
        <v>62114</v>
      </c>
      <c r="B96" s="32" t="s">
        <v>142</v>
      </c>
      <c r="C96" s="84"/>
      <c r="D96" s="84"/>
      <c r="E96" s="82" t="s">
        <v>9</v>
      </c>
      <c r="F96" s="43">
        <f t="shared" ca="1" si="20"/>
        <v>250</v>
      </c>
      <c r="G96" s="44"/>
      <c r="H96" s="83">
        <f t="shared" ca="1" si="23"/>
        <v>0</v>
      </c>
      <c r="I96" s="49">
        <v>400</v>
      </c>
      <c r="J96" s="45">
        <v>800</v>
      </c>
      <c r="K96" s="45">
        <v>800</v>
      </c>
      <c r="L96" s="45">
        <v>400</v>
      </c>
      <c r="M96" s="45">
        <v>800</v>
      </c>
      <c r="N96" s="45">
        <v>250</v>
      </c>
      <c r="O96" s="45">
        <v>400</v>
      </c>
      <c r="P96" s="45">
        <v>800</v>
      </c>
      <c r="Q96" s="45">
        <v>0</v>
      </c>
      <c r="R96" s="45">
        <v>400</v>
      </c>
      <c r="S96" s="45">
        <v>400</v>
      </c>
      <c r="T96" s="45">
        <v>0</v>
      </c>
      <c r="U96" s="45">
        <v>0</v>
      </c>
      <c r="V96" s="72">
        <f t="shared" si="22"/>
        <v>0</v>
      </c>
    </row>
    <row r="97" spans="1:22" s="11" customFormat="1" ht="112.5" x14ac:dyDescent="0.2">
      <c r="A97" s="65">
        <f t="shared" ca="1" si="19"/>
        <v>62115</v>
      </c>
      <c r="B97" s="32" t="s">
        <v>105</v>
      </c>
      <c r="C97" s="84"/>
      <c r="D97" s="84"/>
      <c r="E97" s="82" t="s">
        <v>7</v>
      </c>
      <c r="F97" s="43">
        <f t="shared" ca="1" si="20"/>
        <v>1</v>
      </c>
      <c r="G97" s="44"/>
      <c r="H97" s="83">
        <f t="shared" ca="1" si="23"/>
        <v>0</v>
      </c>
      <c r="I97" s="49">
        <v>1</v>
      </c>
      <c r="J97" s="45">
        <v>2</v>
      </c>
      <c r="K97" s="45">
        <v>2</v>
      </c>
      <c r="L97" s="45">
        <v>1</v>
      </c>
      <c r="M97" s="45">
        <v>2</v>
      </c>
      <c r="N97" s="45">
        <v>1</v>
      </c>
      <c r="O97" s="45">
        <v>1</v>
      </c>
      <c r="P97" s="45">
        <v>2</v>
      </c>
      <c r="Q97" s="45">
        <v>0</v>
      </c>
      <c r="R97" s="45">
        <v>1</v>
      </c>
      <c r="S97" s="45">
        <v>1</v>
      </c>
      <c r="T97" s="45">
        <v>0</v>
      </c>
      <c r="U97" s="45">
        <v>0</v>
      </c>
      <c r="V97" s="72">
        <f t="shared" si="22"/>
        <v>0</v>
      </c>
    </row>
    <row r="98" spans="1:22" s="11" customFormat="1" ht="90" x14ac:dyDescent="0.2">
      <c r="A98" s="69">
        <f t="shared" ca="1" si="19"/>
        <v>62116</v>
      </c>
      <c r="B98" s="32" t="s">
        <v>122</v>
      </c>
      <c r="C98" s="84"/>
      <c r="D98" s="84"/>
      <c r="E98" s="82" t="s">
        <v>7</v>
      </c>
      <c r="F98" s="43">
        <f t="shared" ca="1" si="20"/>
        <v>1</v>
      </c>
      <c r="G98" s="44"/>
      <c r="H98" s="77">
        <f t="shared" ca="1" si="23"/>
        <v>0</v>
      </c>
      <c r="I98" s="49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0</v>
      </c>
      <c r="R98" s="45">
        <v>1</v>
      </c>
      <c r="S98" s="45">
        <v>1</v>
      </c>
      <c r="T98" s="45">
        <v>0</v>
      </c>
      <c r="U98" s="45">
        <v>0</v>
      </c>
      <c r="V98" s="72">
        <f t="shared" si="22"/>
        <v>0</v>
      </c>
    </row>
    <row r="99" spans="1:22" s="11" customFormat="1" ht="90" x14ac:dyDescent="0.2">
      <c r="A99" s="65">
        <f t="shared" ca="1" si="19"/>
        <v>62117</v>
      </c>
      <c r="B99" s="32" t="s">
        <v>106</v>
      </c>
      <c r="C99" s="84"/>
      <c r="D99" s="84"/>
      <c r="E99" s="82" t="s">
        <v>7</v>
      </c>
      <c r="F99" s="43">
        <f t="shared" ca="1" si="20"/>
        <v>1</v>
      </c>
      <c r="G99" s="44"/>
      <c r="H99" s="83">
        <f t="shared" ca="1" si="23"/>
        <v>0</v>
      </c>
      <c r="I99" s="49">
        <v>1</v>
      </c>
      <c r="J99" s="45">
        <v>1</v>
      </c>
      <c r="K99" s="45">
        <v>1</v>
      </c>
      <c r="L99" s="45">
        <v>1</v>
      </c>
      <c r="M99" s="45">
        <v>1</v>
      </c>
      <c r="N99" s="45">
        <v>1</v>
      </c>
      <c r="O99" s="45">
        <v>1</v>
      </c>
      <c r="P99" s="45">
        <v>1</v>
      </c>
      <c r="Q99" s="45">
        <v>0</v>
      </c>
      <c r="R99" s="45">
        <v>1</v>
      </c>
      <c r="S99" s="45">
        <v>1</v>
      </c>
      <c r="T99" s="45">
        <v>0</v>
      </c>
      <c r="U99" s="45">
        <v>0</v>
      </c>
      <c r="V99" s="72">
        <f t="shared" si="22"/>
        <v>0</v>
      </c>
    </row>
    <row r="100" spans="1:22" s="11" customFormat="1" ht="67.5" x14ac:dyDescent="0.2">
      <c r="A100" s="65">
        <f t="shared" ca="1" si="19"/>
        <v>62118</v>
      </c>
      <c r="B100" s="32" t="s">
        <v>108</v>
      </c>
      <c r="C100" s="84"/>
      <c r="D100" s="84"/>
      <c r="E100" s="82" t="s">
        <v>7</v>
      </c>
      <c r="F100" s="43">
        <f t="shared" ca="1" si="20"/>
        <v>2</v>
      </c>
      <c r="G100" s="44"/>
      <c r="H100" s="83">
        <f t="shared" ca="1" si="23"/>
        <v>0</v>
      </c>
      <c r="I100" s="49">
        <v>2</v>
      </c>
      <c r="J100" s="45">
        <v>2</v>
      </c>
      <c r="K100" s="45">
        <v>2</v>
      </c>
      <c r="L100" s="45">
        <v>2</v>
      </c>
      <c r="M100" s="45">
        <v>2</v>
      </c>
      <c r="N100" s="45">
        <v>2</v>
      </c>
      <c r="O100" s="45">
        <v>2</v>
      </c>
      <c r="P100" s="45">
        <v>2</v>
      </c>
      <c r="Q100" s="45">
        <v>0</v>
      </c>
      <c r="R100" s="45">
        <v>2</v>
      </c>
      <c r="S100" s="45">
        <v>2</v>
      </c>
      <c r="T100" s="45">
        <v>0</v>
      </c>
      <c r="U100" s="45">
        <v>0</v>
      </c>
      <c r="V100" s="72">
        <f t="shared" si="22"/>
        <v>0</v>
      </c>
    </row>
    <row r="101" spans="1:22" s="11" customFormat="1" ht="101.25" x14ac:dyDescent="0.2">
      <c r="A101" s="69">
        <f t="shared" ca="1" si="19"/>
        <v>62119</v>
      </c>
      <c r="B101" s="32" t="s">
        <v>98</v>
      </c>
      <c r="C101" s="84"/>
      <c r="D101" s="84"/>
      <c r="E101" s="82" t="s">
        <v>7</v>
      </c>
      <c r="F101" s="43">
        <f t="shared" ca="1" si="20"/>
        <v>2</v>
      </c>
      <c r="G101" s="44"/>
      <c r="H101" s="77">
        <f t="shared" ca="1" si="23"/>
        <v>0</v>
      </c>
      <c r="I101" s="49">
        <v>2</v>
      </c>
      <c r="J101" s="49">
        <v>2</v>
      </c>
      <c r="K101" s="49">
        <v>2</v>
      </c>
      <c r="L101" s="49">
        <v>2</v>
      </c>
      <c r="M101" s="49">
        <v>2</v>
      </c>
      <c r="N101" s="49">
        <v>2</v>
      </c>
      <c r="O101" s="49">
        <v>2</v>
      </c>
      <c r="P101" s="49">
        <v>2</v>
      </c>
      <c r="Q101" s="49">
        <v>0</v>
      </c>
      <c r="R101" s="49">
        <v>2</v>
      </c>
      <c r="S101" s="49">
        <v>2</v>
      </c>
      <c r="T101" s="49">
        <v>0</v>
      </c>
      <c r="U101" s="49">
        <v>0</v>
      </c>
      <c r="V101" s="72">
        <f t="shared" si="22"/>
        <v>0</v>
      </c>
    </row>
    <row r="102" spans="1:22" s="11" customFormat="1" ht="78.75" x14ac:dyDescent="0.2">
      <c r="A102" s="73">
        <f t="shared" ca="1" si="19"/>
        <v>62120</v>
      </c>
      <c r="B102" s="32" t="s">
        <v>109</v>
      </c>
      <c r="C102" s="84"/>
      <c r="D102" s="84"/>
      <c r="E102" s="75" t="s">
        <v>7</v>
      </c>
      <c r="F102" s="43">
        <f t="shared" ca="1" si="20"/>
        <v>1</v>
      </c>
      <c r="G102" s="44"/>
      <c r="H102" s="77">
        <f t="shared" ca="1" si="23"/>
        <v>0</v>
      </c>
      <c r="I102" s="91">
        <v>1</v>
      </c>
      <c r="J102" s="91">
        <v>1</v>
      </c>
      <c r="K102" s="91">
        <v>1</v>
      </c>
      <c r="L102" s="91">
        <v>1</v>
      </c>
      <c r="M102" s="91">
        <v>1</v>
      </c>
      <c r="N102" s="91">
        <v>1</v>
      </c>
      <c r="O102" s="91">
        <v>1</v>
      </c>
      <c r="P102" s="91">
        <v>1</v>
      </c>
      <c r="Q102" s="91">
        <v>0</v>
      </c>
      <c r="R102" s="91">
        <v>1</v>
      </c>
      <c r="S102" s="91">
        <v>1</v>
      </c>
      <c r="T102" s="91">
        <v>0</v>
      </c>
      <c r="U102" s="91">
        <v>0</v>
      </c>
      <c r="V102" s="72">
        <f t="shared" si="22"/>
        <v>0</v>
      </c>
    </row>
    <row r="103" spans="1:22" s="11" customFormat="1" ht="78.75" x14ac:dyDescent="0.2">
      <c r="A103" s="73">
        <f t="shared" ca="1" si="19"/>
        <v>62121</v>
      </c>
      <c r="B103" s="32" t="s">
        <v>110</v>
      </c>
      <c r="C103" s="84"/>
      <c r="D103" s="84"/>
      <c r="E103" s="75" t="s">
        <v>7</v>
      </c>
      <c r="F103" s="43">
        <f t="shared" ca="1" si="20"/>
        <v>1</v>
      </c>
      <c r="G103" s="44"/>
      <c r="H103" s="77">
        <f t="shared" ca="1" si="23"/>
        <v>0</v>
      </c>
      <c r="I103" s="91">
        <v>1</v>
      </c>
      <c r="J103" s="91">
        <v>1</v>
      </c>
      <c r="K103" s="91">
        <v>1</v>
      </c>
      <c r="L103" s="91">
        <v>1</v>
      </c>
      <c r="M103" s="91">
        <v>1</v>
      </c>
      <c r="N103" s="91">
        <v>1</v>
      </c>
      <c r="O103" s="91">
        <v>1</v>
      </c>
      <c r="P103" s="91">
        <v>1</v>
      </c>
      <c r="Q103" s="91">
        <v>0</v>
      </c>
      <c r="R103" s="91">
        <v>1</v>
      </c>
      <c r="S103" s="91">
        <v>1</v>
      </c>
      <c r="T103" s="91">
        <v>0</v>
      </c>
      <c r="U103" s="91">
        <v>0</v>
      </c>
      <c r="V103" s="72">
        <f t="shared" si="22"/>
        <v>0</v>
      </c>
    </row>
    <row r="104" spans="1:22" s="11" customFormat="1" ht="123.75" x14ac:dyDescent="0.2">
      <c r="A104" s="69">
        <f t="shared" ca="1" si="19"/>
        <v>62122</v>
      </c>
      <c r="B104" s="32" t="s">
        <v>157</v>
      </c>
      <c r="C104" s="84"/>
      <c r="D104" s="84"/>
      <c r="E104" s="75" t="s">
        <v>7</v>
      </c>
      <c r="F104" s="43">
        <f t="shared" ca="1" si="20"/>
        <v>1</v>
      </c>
      <c r="G104" s="44"/>
      <c r="H104" s="77">
        <f t="shared" ca="1" si="23"/>
        <v>0</v>
      </c>
      <c r="I104" s="49">
        <v>1</v>
      </c>
      <c r="J104" s="45">
        <v>2</v>
      </c>
      <c r="K104" s="45">
        <v>1</v>
      </c>
      <c r="L104" s="45">
        <v>1</v>
      </c>
      <c r="M104" s="45">
        <v>1</v>
      </c>
      <c r="N104" s="45">
        <v>1</v>
      </c>
      <c r="O104" s="45">
        <v>2</v>
      </c>
      <c r="P104" s="45">
        <v>1</v>
      </c>
      <c r="Q104" s="45">
        <v>0</v>
      </c>
      <c r="R104" s="45">
        <v>2</v>
      </c>
      <c r="S104" s="45">
        <v>1</v>
      </c>
      <c r="T104" s="45"/>
      <c r="U104" s="45">
        <v>0</v>
      </c>
      <c r="V104" s="72">
        <f t="shared" si="22"/>
        <v>0</v>
      </c>
    </row>
    <row r="105" spans="1:22" s="11" customFormat="1" ht="112.5" x14ac:dyDescent="0.2">
      <c r="A105" s="69">
        <f t="shared" ca="1" si="19"/>
        <v>62123</v>
      </c>
      <c r="B105" s="32" t="s">
        <v>162</v>
      </c>
      <c r="C105" s="84"/>
      <c r="D105" s="84"/>
      <c r="E105" s="75" t="s">
        <v>7</v>
      </c>
      <c r="F105" s="43">
        <f t="shared" ca="1" si="20"/>
        <v>1</v>
      </c>
      <c r="G105" s="44"/>
      <c r="H105" s="77">
        <f t="shared" ca="1" si="23"/>
        <v>0</v>
      </c>
      <c r="I105" s="49">
        <v>1</v>
      </c>
      <c r="J105" s="45">
        <v>2</v>
      </c>
      <c r="K105" s="45">
        <v>1</v>
      </c>
      <c r="L105" s="45">
        <v>1</v>
      </c>
      <c r="M105" s="45">
        <v>1</v>
      </c>
      <c r="N105" s="45">
        <v>1</v>
      </c>
      <c r="O105" s="45">
        <v>2</v>
      </c>
      <c r="P105" s="45">
        <v>1</v>
      </c>
      <c r="Q105" s="45">
        <v>0</v>
      </c>
      <c r="R105" s="45">
        <v>2</v>
      </c>
      <c r="S105" s="45">
        <v>1</v>
      </c>
      <c r="T105" s="45"/>
      <c r="U105" s="45">
        <v>0</v>
      </c>
      <c r="V105" s="72">
        <f t="shared" si="22"/>
        <v>0</v>
      </c>
    </row>
    <row r="106" spans="1:22" x14ac:dyDescent="0.2">
      <c r="A106" s="120"/>
      <c r="B106" s="121"/>
      <c r="C106" s="121"/>
      <c r="D106" s="121"/>
      <c r="E106" s="121"/>
      <c r="F106" s="122" t="str">
        <f>"Ukupno "&amp;LOWER(B81)&amp;" - "&amp;LOWER(B82)&amp;":"</f>
        <v>Ukupno sustav protuprovalne i perimetarske zaštite - oprema:</v>
      </c>
      <c r="G106" s="160">
        <f ca="1">SUM(H83:H105)</f>
        <v>0</v>
      </c>
      <c r="H106" s="160"/>
      <c r="I106" s="49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72">
        <f t="shared" ca="1" si="22"/>
        <v>0</v>
      </c>
    </row>
    <row r="107" spans="1:22" s="24" customFormat="1" x14ac:dyDescent="0.2">
      <c r="A107" s="65"/>
      <c r="B107" s="29"/>
      <c r="C107" s="28"/>
      <c r="D107" s="28"/>
      <c r="E107" s="28"/>
      <c r="F107" s="28"/>
      <c r="G107" s="33"/>
      <c r="H107" s="64"/>
      <c r="I107" s="49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72"/>
    </row>
    <row r="108" spans="1:22" s="1" customFormat="1" x14ac:dyDescent="0.2">
      <c r="A108" s="34">
        <f t="shared" ref="A108:A117" ca="1" si="24">IF(VALUE(broj_sheet)&lt;10,
IF(OFFSET(A108,-1,0)=".",broj_sheet*10+(COUNTIF(INDIRECT(ADDRESS(1,COLUMN())&amp;":"&amp;ADDRESS(ROW()-1,COLUMN())),"&lt;99"))+1,
IF(OR(LEN(OFFSET(A108,-1,0))=2,AND(LEN(OFFSET(A108,-1,0))=0,LEN(OFFSET(A108,-3,0))=5)),
IF(LEN(OFFSET(A108,-1,0))=2,(OFFSET(A108,-1,0))*10+1,IF(AND(LEN(OFFSET(A108,-1,0))=0,LEN(OFFSET(A108,-3,0))=5),INT(LEFT(OFFSET(A108,-3,0),3))+1,"greška x")),
IF(LEN(OFFSET(A108,-1,0))=3,(OFFSET(A108,-1,0))*100+1,
IF(LEN(OFFSET(A108,-1,0))=5,(OFFSET(A108,-1,0))+1,"greška1")))),
IF(VALUE(broj_sheet)&gt;=10,
IF(OFFSET(A108,-1,0)= ".",broj_sheet*10+(COUNTIF(INDIRECT(ADDRESS(1,COLUMN())&amp;":"&amp;ADDRESS(ROW()-1,COLUMN())),"&lt;999"))+1,
IF(OR(LEN(OFFSET(A108,-1,0))=3,AND(LEN(OFFSET(A108,-1,0))=0,LEN(OFFSET(A108,-3,0))=6)),
IF(LEN(OFFSET(A108,-1,0))=3,(OFFSET(A108,-1,0))*10+1,IF(AND(LEN(OFFSET(A108,-1,0))=0,LEN(OFFSET(A108,-3,0))=6),INT(LEFT(OFFSET(A108,-3,0),4))+1,"greška y")),
IF(LEN(OFFSET(A108,-1,0))=4,(OFFSET(A108,-1,0))*100+1,
IF(LEN(OFFSET(A108,-1,0))=6,(OFFSET(A108,-1,0))+1,"greška2")))),"greška3"))</f>
        <v>622</v>
      </c>
      <c r="B108" s="53" t="s">
        <v>10</v>
      </c>
      <c r="C108" s="39"/>
      <c r="D108" s="39"/>
      <c r="E108" s="54"/>
      <c r="F108" s="55"/>
      <c r="G108" s="56"/>
      <c r="H108" s="56"/>
      <c r="I108" s="49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72"/>
    </row>
    <row r="109" spans="1:22" s="2" customFormat="1" ht="33.75" x14ac:dyDescent="0.2">
      <c r="A109" s="65">
        <f t="shared" ca="1" si="24"/>
        <v>62201</v>
      </c>
      <c r="B109" s="62" t="s">
        <v>111</v>
      </c>
      <c r="C109" s="46" t="s">
        <v>23</v>
      </c>
      <c r="D109" s="46" t="s">
        <v>23</v>
      </c>
      <c r="E109" s="78" t="s">
        <v>9</v>
      </c>
      <c r="F109" s="43">
        <f t="shared" ref="F109:F117" ca="1" si="25">INDIRECT(ADDRESS(ROW(),COLUMN()+2+broj_sheet))</f>
        <v>25</v>
      </c>
      <c r="G109" s="44"/>
      <c r="H109" s="80">
        <f t="shared" ref="H109:H117" ca="1" si="26">F109*G109</f>
        <v>0</v>
      </c>
      <c r="I109" s="49">
        <v>100</v>
      </c>
      <c r="J109" s="45">
        <v>100</v>
      </c>
      <c r="K109" s="49">
        <v>50</v>
      </c>
      <c r="L109" s="45">
        <v>50</v>
      </c>
      <c r="M109" s="49">
        <v>100</v>
      </c>
      <c r="N109" s="45">
        <v>25</v>
      </c>
      <c r="O109" s="49">
        <v>50</v>
      </c>
      <c r="P109" s="45">
        <v>50</v>
      </c>
      <c r="Q109" s="49">
        <v>50</v>
      </c>
      <c r="R109" s="45">
        <v>50</v>
      </c>
      <c r="S109" s="49">
        <v>50</v>
      </c>
      <c r="T109" s="45">
        <v>0</v>
      </c>
      <c r="U109" s="45">
        <v>0</v>
      </c>
      <c r="V109" s="72">
        <f t="shared" ref="V109:V118" si="27">SUM(I109:U109)*G109</f>
        <v>0</v>
      </c>
    </row>
    <row r="110" spans="1:22" s="2" customFormat="1" ht="33.75" x14ac:dyDescent="0.2">
      <c r="A110" s="65">
        <f t="shared" ca="1" si="24"/>
        <v>62202</v>
      </c>
      <c r="B110" s="62" t="s">
        <v>112</v>
      </c>
      <c r="C110" s="46" t="s">
        <v>23</v>
      </c>
      <c r="D110" s="46" t="s">
        <v>23</v>
      </c>
      <c r="E110" s="78" t="s">
        <v>9</v>
      </c>
      <c r="F110" s="43">
        <f t="shared" ca="1" si="25"/>
        <v>50</v>
      </c>
      <c r="G110" s="44"/>
      <c r="H110" s="80">
        <f t="shared" ca="1" si="26"/>
        <v>0</v>
      </c>
      <c r="I110" s="49">
        <v>250</v>
      </c>
      <c r="J110" s="45">
        <v>320</v>
      </c>
      <c r="K110" s="45">
        <v>350</v>
      </c>
      <c r="L110" s="45">
        <v>350</v>
      </c>
      <c r="M110" s="45">
        <v>1200</v>
      </c>
      <c r="N110" s="45">
        <v>50</v>
      </c>
      <c r="O110" s="45">
        <v>150</v>
      </c>
      <c r="P110" s="45">
        <v>200</v>
      </c>
      <c r="Q110" s="45">
        <v>100</v>
      </c>
      <c r="R110" s="45">
        <v>300</v>
      </c>
      <c r="S110" s="45">
        <v>200</v>
      </c>
      <c r="T110" s="45">
        <v>0</v>
      </c>
      <c r="U110" s="45">
        <v>0</v>
      </c>
      <c r="V110" s="72">
        <f t="shared" si="27"/>
        <v>0</v>
      </c>
    </row>
    <row r="111" spans="1:22" s="2" customFormat="1" ht="33.75" x14ac:dyDescent="0.2">
      <c r="A111" s="65">
        <f t="shared" ca="1" si="24"/>
        <v>62203</v>
      </c>
      <c r="B111" s="62" t="s">
        <v>113</v>
      </c>
      <c r="C111" s="46" t="s">
        <v>23</v>
      </c>
      <c r="D111" s="46" t="s">
        <v>23</v>
      </c>
      <c r="E111" s="78" t="s">
        <v>9</v>
      </c>
      <c r="F111" s="43">
        <f t="shared" ca="1" si="25"/>
        <v>1000</v>
      </c>
      <c r="G111" s="44"/>
      <c r="H111" s="80">
        <f t="shared" ca="1" si="26"/>
        <v>0</v>
      </c>
      <c r="I111" s="49">
        <v>1200</v>
      </c>
      <c r="J111" s="45">
        <v>1200</v>
      </c>
      <c r="K111" s="45">
        <v>1200</v>
      </c>
      <c r="L111" s="45">
        <v>1200</v>
      </c>
      <c r="M111" s="45">
        <v>5000</v>
      </c>
      <c r="N111" s="45">
        <v>1000</v>
      </c>
      <c r="O111" s="45">
        <v>1000</v>
      </c>
      <c r="P111" s="45">
        <v>1000</v>
      </c>
      <c r="Q111" s="45">
        <v>1300</v>
      </c>
      <c r="R111" s="45">
        <v>1200</v>
      </c>
      <c r="S111" s="45">
        <v>1200</v>
      </c>
      <c r="T111" s="45">
        <v>1500</v>
      </c>
      <c r="U111" s="45">
        <v>0</v>
      </c>
      <c r="V111" s="72">
        <f t="shared" si="27"/>
        <v>0</v>
      </c>
    </row>
    <row r="112" spans="1:22" s="8" customFormat="1" ht="33.75" x14ac:dyDescent="0.2">
      <c r="A112" s="65">
        <f t="shared" ca="1" si="24"/>
        <v>62204</v>
      </c>
      <c r="B112" s="63" t="s">
        <v>155</v>
      </c>
      <c r="C112" s="46" t="s">
        <v>23</v>
      </c>
      <c r="D112" s="46" t="s">
        <v>23</v>
      </c>
      <c r="E112" s="78" t="s">
        <v>9</v>
      </c>
      <c r="F112" s="43">
        <f t="shared" ca="1" si="25"/>
        <v>20</v>
      </c>
      <c r="G112" s="44"/>
      <c r="H112" s="80">
        <f t="shared" ca="1" si="26"/>
        <v>0</v>
      </c>
      <c r="I112" s="49">
        <v>20</v>
      </c>
      <c r="J112" s="45">
        <v>20</v>
      </c>
      <c r="K112" s="45">
        <v>20</v>
      </c>
      <c r="L112" s="45">
        <v>20</v>
      </c>
      <c r="M112" s="45">
        <v>30</v>
      </c>
      <c r="N112" s="45">
        <v>20</v>
      </c>
      <c r="O112" s="45">
        <v>20</v>
      </c>
      <c r="P112" s="45">
        <v>20</v>
      </c>
      <c r="Q112" s="45">
        <v>20</v>
      </c>
      <c r="R112" s="45">
        <v>20</v>
      </c>
      <c r="S112" s="45">
        <v>20</v>
      </c>
      <c r="T112" s="45">
        <v>0</v>
      </c>
      <c r="U112" s="45">
        <v>0</v>
      </c>
      <c r="V112" s="72">
        <f t="shared" si="27"/>
        <v>0</v>
      </c>
    </row>
    <row r="113" spans="1:22" s="2" customFormat="1" ht="33.75" x14ac:dyDescent="0.2">
      <c r="A113" s="65">
        <f t="shared" ca="1" si="24"/>
        <v>62205</v>
      </c>
      <c r="B113" s="62" t="s">
        <v>114</v>
      </c>
      <c r="C113" s="46" t="s">
        <v>23</v>
      </c>
      <c r="D113" s="46" t="s">
        <v>23</v>
      </c>
      <c r="E113" s="75" t="s">
        <v>9</v>
      </c>
      <c r="F113" s="43">
        <f t="shared" ca="1" si="25"/>
        <v>120</v>
      </c>
      <c r="G113" s="44"/>
      <c r="H113" s="80">
        <f t="shared" ca="1" si="26"/>
        <v>0</v>
      </c>
      <c r="I113" s="49">
        <v>100</v>
      </c>
      <c r="J113" s="70">
        <v>250</v>
      </c>
      <c r="K113" s="70">
        <v>100</v>
      </c>
      <c r="L113" s="70">
        <v>180</v>
      </c>
      <c r="M113" s="45">
        <v>150</v>
      </c>
      <c r="N113" s="70">
        <v>120</v>
      </c>
      <c r="O113" s="70">
        <v>150</v>
      </c>
      <c r="P113" s="70">
        <v>120</v>
      </c>
      <c r="Q113" s="70">
        <v>0</v>
      </c>
      <c r="R113" s="70">
        <v>200</v>
      </c>
      <c r="S113" s="45">
        <v>50</v>
      </c>
      <c r="T113" s="45">
        <v>0</v>
      </c>
      <c r="U113" s="45">
        <v>0</v>
      </c>
      <c r="V113" s="72">
        <f t="shared" si="27"/>
        <v>0</v>
      </c>
    </row>
    <row r="114" spans="1:22" s="2" customFormat="1" ht="33.75" x14ac:dyDescent="0.2">
      <c r="A114" s="65">
        <f t="shared" ca="1" si="24"/>
        <v>62206</v>
      </c>
      <c r="B114" s="62" t="s">
        <v>169</v>
      </c>
      <c r="C114" s="46" t="s">
        <v>23</v>
      </c>
      <c r="D114" s="46" t="s">
        <v>23</v>
      </c>
      <c r="E114" s="75" t="s">
        <v>9</v>
      </c>
      <c r="F114" s="43">
        <f t="shared" ca="1" si="25"/>
        <v>50</v>
      </c>
      <c r="G114" s="44"/>
      <c r="H114" s="80">
        <f t="shared" ca="1" si="26"/>
        <v>0</v>
      </c>
      <c r="I114" s="49">
        <v>50</v>
      </c>
      <c r="J114" s="45">
        <v>50</v>
      </c>
      <c r="K114" s="45">
        <v>50</v>
      </c>
      <c r="L114" s="45">
        <v>50</v>
      </c>
      <c r="M114" s="45">
        <v>50</v>
      </c>
      <c r="N114" s="45">
        <v>50</v>
      </c>
      <c r="O114" s="45">
        <v>50</v>
      </c>
      <c r="P114" s="45">
        <v>50</v>
      </c>
      <c r="Q114" s="45">
        <v>50</v>
      </c>
      <c r="R114" s="45">
        <v>50</v>
      </c>
      <c r="S114" s="45">
        <v>50</v>
      </c>
      <c r="T114" s="45">
        <v>0</v>
      </c>
      <c r="U114" s="45">
        <v>0</v>
      </c>
      <c r="V114" s="72">
        <f t="shared" si="27"/>
        <v>0</v>
      </c>
    </row>
    <row r="115" spans="1:22" s="8" customFormat="1" ht="45" x14ac:dyDescent="0.2">
      <c r="A115" s="65">
        <f t="shared" ca="1" si="24"/>
        <v>62207</v>
      </c>
      <c r="B115" s="62" t="s">
        <v>71</v>
      </c>
      <c r="C115" s="46" t="s">
        <v>23</v>
      </c>
      <c r="D115" s="46" t="s">
        <v>23</v>
      </c>
      <c r="E115" s="78" t="s">
        <v>9</v>
      </c>
      <c r="F115" s="43">
        <f t="shared" ca="1" si="25"/>
        <v>20</v>
      </c>
      <c r="G115" s="44"/>
      <c r="H115" s="80">
        <f t="shared" ca="1" si="26"/>
        <v>0</v>
      </c>
      <c r="I115" s="49">
        <v>20</v>
      </c>
      <c r="J115" s="49">
        <v>20</v>
      </c>
      <c r="K115" s="49">
        <v>20</v>
      </c>
      <c r="L115" s="49">
        <v>20</v>
      </c>
      <c r="M115" s="49">
        <v>50</v>
      </c>
      <c r="N115" s="49">
        <v>20</v>
      </c>
      <c r="O115" s="49">
        <v>20</v>
      </c>
      <c r="P115" s="49">
        <v>20</v>
      </c>
      <c r="Q115" s="49">
        <v>20</v>
      </c>
      <c r="R115" s="49">
        <v>20</v>
      </c>
      <c r="S115" s="45">
        <v>20</v>
      </c>
      <c r="T115" s="49">
        <v>0</v>
      </c>
      <c r="U115" s="45">
        <v>0</v>
      </c>
      <c r="V115" s="72">
        <f t="shared" si="27"/>
        <v>0</v>
      </c>
    </row>
    <row r="116" spans="1:22" s="11" customFormat="1" ht="33.75" x14ac:dyDescent="0.2">
      <c r="A116" s="65">
        <f t="shared" ca="1" si="24"/>
        <v>62208</v>
      </c>
      <c r="B116" s="62" t="s">
        <v>124</v>
      </c>
      <c r="C116" s="46" t="s">
        <v>23</v>
      </c>
      <c r="D116" s="46" t="s">
        <v>23</v>
      </c>
      <c r="E116" s="78" t="s">
        <v>9</v>
      </c>
      <c r="F116" s="43">
        <f t="shared" ca="1" si="25"/>
        <v>30</v>
      </c>
      <c r="G116" s="44"/>
      <c r="H116" s="80">
        <f t="shared" ca="1" si="26"/>
        <v>0</v>
      </c>
      <c r="I116" s="49">
        <v>30</v>
      </c>
      <c r="J116" s="49">
        <v>30</v>
      </c>
      <c r="K116" s="49">
        <v>30</v>
      </c>
      <c r="L116" s="49">
        <v>30</v>
      </c>
      <c r="M116" s="49">
        <v>60</v>
      </c>
      <c r="N116" s="49">
        <v>30</v>
      </c>
      <c r="O116" s="49">
        <v>30</v>
      </c>
      <c r="P116" s="49">
        <v>30</v>
      </c>
      <c r="Q116" s="49">
        <v>30</v>
      </c>
      <c r="R116" s="49">
        <v>30</v>
      </c>
      <c r="S116" s="45">
        <v>30</v>
      </c>
      <c r="T116" s="49">
        <v>0</v>
      </c>
      <c r="U116" s="45">
        <v>0</v>
      </c>
      <c r="V116" s="72">
        <f t="shared" si="27"/>
        <v>0</v>
      </c>
    </row>
    <row r="117" spans="1:22" s="8" customFormat="1" ht="56.25" x14ac:dyDescent="0.2">
      <c r="A117" s="65">
        <f t="shared" ca="1" si="24"/>
        <v>62209</v>
      </c>
      <c r="B117" s="62" t="s">
        <v>60</v>
      </c>
      <c r="C117" s="46" t="s">
        <v>23</v>
      </c>
      <c r="D117" s="46" t="s">
        <v>23</v>
      </c>
      <c r="E117" s="78" t="s">
        <v>8</v>
      </c>
      <c r="F117" s="43">
        <f t="shared" ca="1" si="25"/>
        <v>1</v>
      </c>
      <c r="G117" s="44"/>
      <c r="H117" s="80">
        <f t="shared" ca="1" si="26"/>
        <v>0</v>
      </c>
      <c r="I117" s="49">
        <v>1</v>
      </c>
      <c r="J117" s="71">
        <v>1</v>
      </c>
      <c r="K117" s="71">
        <v>1</v>
      </c>
      <c r="L117" s="71">
        <v>1</v>
      </c>
      <c r="M117" s="71">
        <v>8</v>
      </c>
      <c r="N117" s="71">
        <v>1</v>
      </c>
      <c r="O117" s="71">
        <v>1</v>
      </c>
      <c r="P117" s="71">
        <v>1</v>
      </c>
      <c r="Q117" s="71">
        <v>1</v>
      </c>
      <c r="R117" s="71">
        <v>1</v>
      </c>
      <c r="S117" s="45">
        <v>1</v>
      </c>
      <c r="T117" s="71">
        <v>0</v>
      </c>
      <c r="U117" s="45">
        <v>0</v>
      </c>
      <c r="V117" s="72">
        <f t="shared" si="27"/>
        <v>0</v>
      </c>
    </row>
    <row r="118" spans="1:22" x14ac:dyDescent="0.2">
      <c r="A118" s="120"/>
      <c r="B118" s="121"/>
      <c r="C118" s="121"/>
      <c r="D118" s="121"/>
      <c r="E118" s="121"/>
      <c r="F118" s="122" t="str">
        <f>"Ukupno "&amp;LOWER(B81)&amp;" - "&amp;LOWER(B108)&amp;":"</f>
        <v>Ukupno sustav protuprovalne i perimetarske zaštite - instalacije:</v>
      </c>
      <c r="G118" s="160">
        <f ca="1">SUM(H109:H117)</f>
        <v>0</v>
      </c>
      <c r="H118" s="160"/>
      <c r="I118" s="49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72">
        <f t="shared" ca="1" si="27"/>
        <v>0</v>
      </c>
    </row>
    <row r="119" spans="1:22" s="24" customFormat="1" x14ac:dyDescent="0.2">
      <c r="A119" s="65"/>
      <c r="B119" s="29"/>
      <c r="C119" s="28"/>
      <c r="D119" s="28"/>
      <c r="E119" s="28"/>
      <c r="F119" s="28"/>
      <c r="G119" s="33"/>
      <c r="H119" s="64"/>
      <c r="I119" s="49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72"/>
    </row>
    <row r="120" spans="1:22" s="1" customFormat="1" x14ac:dyDescent="0.2">
      <c r="A120" s="34">
        <f t="shared" ref="A120:A125" ca="1" si="28">IF(VALUE(broj_sheet)&lt;10,
IF(OFFSET(A120,-1,0)=".",broj_sheet*10+(COUNTIF(INDIRECT(ADDRESS(1,COLUMN())&amp;":"&amp;ADDRESS(ROW()-1,COLUMN())),"&lt;99"))+1,
IF(OR(LEN(OFFSET(A120,-1,0))=2,AND(LEN(OFFSET(A120,-1,0))=0,LEN(OFFSET(A120,-3,0))=5)),
IF(LEN(OFFSET(A120,-1,0))=2,(OFFSET(A120,-1,0))*10+1,IF(AND(LEN(OFFSET(A120,-1,0))=0,LEN(OFFSET(A120,-3,0))=5),INT(LEFT(OFFSET(A120,-3,0),3))+1,"greška x")),
IF(LEN(OFFSET(A120,-1,0))=3,(OFFSET(A120,-1,0))*100+1,
IF(LEN(OFFSET(A120,-1,0))=5,(OFFSET(A120,-1,0))+1,"greška1")))),
IF(VALUE(broj_sheet)&gt;=10,
IF(OFFSET(A120,-1,0)= ".",broj_sheet*10+(COUNTIF(INDIRECT(ADDRESS(1,COLUMN())&amp;":"&amp;ADDRESS(ROW()-1,COLUMN())),"&lt;999"))+1,
IF(OR(LEN(OFFSET(A120,-1,0))=3,AND(LEN(OFFSET(A120,-1,0))=0,LEN(OFFSET(A120,-3,0))=6)),
IF(LEN(OFFSET(A120,-1,0))=3,(OFFSET(A120,-1,0))*10+1,IF(AND(LEN(OFFSET(A120,-1,0))=0,LEN(OFFSET(A120,-3,0))=6),INT(LEFT(OFFSET(A120,-3,0),4))+1,"greška y")),
IF(LEN(OFFSET(A120,-1,0))=4,(OFFSET(A120,-1,0))*100+1,
IF(LEN(OFFSET(A120,-1,0))=6,(OFFSET(A120,-1,0))+1,"greška2")))),"greška3"))</f>
        <v>623</v>
      </c>
      <c r="B120" s="53" t="s">
        <v>15</v>
      </c>
      <c r="C120" s="39"/>
      <c r="D120" s="39"/>
      <c r="E120" s="54"/>
      <c r="F120" s="55"/>
      <c r="G120" s="56"/>
      <c r="H120" s="56"/>
      <c r="I120" s="49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72"/>
    </row>
    <row r="121" spans="1:22" s="10" customFormat="1" ht="45" x14ac:dyDescent="0.2">
      <c r="A121" s="73">
        <f t="shared" ca="1" si="28"/>
        <v>62301</v>
      </c>
      <c r="B121" s="52" t="s">
        <v>56</v>
      </c>
      <c r="C121" s="46" t="s">
        <v>23</v>
      </c>
      <c r="D121" s="46" t="s">
        <v>23</v>
      </c>
      <c r="E121" s="75" t="s">
        <v>8</v>
      </c>
      <c r="F121" s="43">
        <f t="shared" ref="F121:F125" ca="1" si="29">INDIRECT(ADDRESS(ROW(),COLUMN()+2+broj_sheet))</f>
        <v>1</v>
      </c>
      <c r="G121" s="44"/>
      <c r="H121" s="83">
        <f t="shared" ref="H121:H125" ca="1" si="30">G121*F121</f>
        <v>0</v>
      </c>
      <c r="I121" s="49">
        <v>1</v>
      </c>
      <c r="J121" s="49">
        <v>1</v>
      </c>
      <c r="K121" s="49">
        <v>1</v>
      </c>
      <c r="L121" s="49">
        <v>1</v>
      </c>
      <c r="M121" s="49">
        <v>1</v>
      </c>
      <c r="N121" s="49">
        <v>1</v>
      </c>
      <c r="O121" s="49">
        <v>1</v>
      </c>
      <c r="P121" s="49">
        <v>1</v>
      </c>
      <c r="Q121" s="49">
        <v>1</v>
      </c>
      <c r="R121" s="49">
        <v>1</v>
      </c>
      <c r="S121" s="49">
        <v>1</v>
      </c>
      <c r="T121" s="49">
        <v>1</v>
      </c>
      <c r="U121" s="49">
        <v>0</v>
      </c>
      <c r="V121" s="72">
        <f t="shared" ref="V121:V126" si="31">SUM(I121:U121)*G121</f>
        <v>0</v>
      </c>
    </row>
    <row r="122" spans="1:22" s="2" customFormat="1" ht="33.75" x14ac:dyDescent="0.2">
      <c r="A122" s="73">
        <f t="shared" ca="1" si="28"/>
        <v>62302</v>
      </c>
      <c r="B122" s="52" t="s">
        <v>123</v>
      </c>
      <c r="C122" s="46" t="s">
        <v>23</v>
      </c>
      <c r="D122" s="46" t="s">
        <v>23</v>
      </c>
      <c r="E122" s="75" t="s">
        <v>8</v>
      </c>
      <c r="F122" s="43">
        <f t="shared" ca="1" si="29"/>
        <v>1</v>
      </c>
      <c r="G122" s="44"/>
      <c r="H122" s="76">
        <f t="shared" ca="1" si="30"/>
        <v>0</v>
      </c>
      <c r="I122" s="49">
        <v>1</v>
      </c>
      <c r="J122" s="49">
        <v>1</v>
      </c>
      <c r="K122" s="49">
        <v>1</v>
      </c>
      <c r="L122" s="49">
        <v>1</v>
      </c>
      <c r="M122" s="49">
        <v>1</v>
      </c>
      <c r="N122" s="49">
        <v>1</v>
      </c>
      <c r="O122" s="49">
        <v>1</v>
      </c>
      <c r="P122" s="49">
        <v>1</v>
      </c>
      <c r="Q122" s="49">
        <v>1</v>
      </c>
      <c r="R122" s="49">
        <v>1</v>
      </c>
      <c r="S122" s="49">
        <v>1</v>
      </c>
      <c r="T122" s="49">
        <v>0</v>
      </c>
      <c r="U122" s="49">
        <v>0</v>
      </c>
      <c r="V122" s="72">
        <f t="shared" si="31"/>
        <v>0</v>
      </c>
    </row>
    <row r="123" spans="1:22" s="2" customFormat="1" ht="45" x14ac:dyDescent="0.2">
      <c r="A123" s="73">
        <f t="shared" ca="1" si="28"/>
        <v>62303</v>
      </c>
      <c r="B123" s="52" t="s">
        <v>125</v>
      </c>
      <c r="C123" s="46" t="s">
        <v>23</v>
      </c>
      <c r="D123" s="46" t="s">
        <v>23</v>
      </c>
      <c r="E123" s="75" t="s">
        <v>8</v>
      </c>
      <c r="F123" s="43">
        <f t="shared" ca="1" si="29"/>
        <v>1</v>
      </c>
      <c r="G123" s="44"/>
      <c r="H123" s="76">
        <f ca="1">G123*F123</f>
        <v>0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0</v>
      </c>
      <c r="U123" s="49">
        <v>0</v>
      </c>
      <c r="V123" s="72">
        <f t="shared" si="31"/>
        <v>0</v>
      </c>
    </row>
    <row r="124" spans="1:22" s="2" customFormat="1" ht="45" x14ac:dyDescent="0.2">
      <c r="A124" s="73">
        <f t="shared" ca="1" si="28"/>
        <v>62304</v>
      </c>
      <c r="B124" s="32" t="s">
        <v>70</v>
      </c>
      <c r="C124" s="46" t="s">
        <v>23</v>
      </c>
      <c r="D124" s="46" t="s">
        <v>23</v>
      </c>
      <c r="E124" s="75" t="s">
        <v>8</v>
      </c>
      <c r="F124" s="43">
        <f t="shared" ca="1" si="29"/>
        <v>1</v>
      </c>
      <c r="G124" s="44"/>
      <c r="H124" s="76">
        <f ca="1">G124*F124</f>
        <v>0</v>
      </c>
      <c r="I124" s="49">
        <v>1</v>
      </c>
      <c r="J124" s="49">
        <v>1</v>
      </c>
      <c r="K124" s="49">
        <v>1</v>
      </c>
      <c r="L124" s="49">
        <v>1</v>
      </c>
      <c r="M124" s="49">
        <v>1</v>
      </c>
      <c r="N124" s="49">
        <v>1</v>
      </c>
      <c r="O124" s="49">
        <v>1</v>
      </c>
      <c r="P124" s="49">
        <v>1</v>
      </c>
      <c r="Q124" s="49">
        <v>1</v>
      </c>
      <c r="R124" s="49">
        <v>1</v>
      </c>
      <c r="S124" s="49">
        <v>1</v>
      </c>
      <c r="T124" s="49">
        <v>0</v>
      </c>
      <c r="U124" s="49">
        <v>0</v>
      </c>
      <c r="V124" s="72">
        <f t="shared" si="31"/>
        <v>0</v>
      </c>
    </row>
    <row r="125" spans="1:22" s="2" customFormat="1" ht="33.75" x14ac:dyDescent="0.2">
      <c r="A125" s="73">
        <f t="shared" ca="1" si="28"/>
        <v>62305</v>
      </c>
      <c r="B125" s="52" t="s">
        <v>69</v>
      </c>
      <c r="C125" s="46" t="s">
        <v>23</v>
      </c>
      <c r="D125" s="46" t="s">
        <v>23</v>
      </c>
      <c r="E125" s="75" t="s">
        <v>8</v>
      </c>
      <c r="F125" s="43">
        <f t="shared" ca="1" si="29"/>
        <v>1</v>
      </c>
      <c r="G125" s="44"/>
      <c r="H125" s="76">
        <f t="shared" ca="1" si="30"/>
        <v>0</v>
      </c>
      <c r="I125" s="49">
        <v>1</v>
      </c>
      <c r="J125" s="49">
        <v>1</v>
      </c>
      <c r="K125" s="49">
        <v>1</v>
      </c>
      <c r="L125" s="49">
        <v>1</v>
      </c>
      <c r="M125" s="49">
        <v>1</v>
      </c>
      <c r="N125" s="49">
        <v>1</v>
      </c>
      <c r="O125" s="49">
        <v>1</v>
      </c>
      <c r="P125" s="49">
        <v>1</v>
      </c>
      <c r="Q125" s="49">
        <v>1</v>
      </c>
      <c r="R125" s="49">
        <v>1</v>
      </c>
      <c r="S125" s="49">
        <v>1</v>
      </c>
      <c r="T125" s="49">
        <v>0</v>
      </c>
      <c r="U125" s="49">
        <v>0</v>
      </c>
      <c r="V125" s="72">
        <f t="shared" si="31"/>
        <v>0</v>
      </c>
    </row>
    <row r="126" spans="1:22" x14ac:dyDescent="0.2">
      <c r="A126" s="120"/>
      <c r="B126" s="121"/>
      <c r="C126" s="121"/>
      <c r="D126" s="121"/>
      <c r="E126" s="121"/>
      <c r="F126" s="122" t="str">
        <f>"Ukupno "&amp;LOWER(B81)&amp;" - "&amp;LOWER(B120)&amp;":"</f>
        <v>Ukupno sustav protuprovalne i perimetarske zaštite - usluga:</v>
      </c>
      <c r="G126" s="160">
        <f ca="1">SUM(H121:H125)</f>
        <v>0</v>
      </c>
      <c r="H126" s="160"/>
      <c r="I126" s="49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72">
        <f t="shared" ca="1" si="31"/>
        <v>0</v>
      </c>
    </row>
    <row r="127" spans="1:22" s="24" customFormat="1" x14ac:dyDescent="0.2">
      <c r="A127" s="65" t="s">
        <v>36</v>
      </c>
      <c r="B127" s="29"/>
      <c r="C127" s="28"/>
      <c r="D127" s="28"/>
      <c r="E127" s="28"/>
      <c r="F127" s="28"/>
      <c r="G127" s="33"/>
      <c r="H127" s="64"/>
      <c r="I127" s="4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72"/>
    </row>
    <row r="128" spans="1:22" s="1" customFormat="1" x14ac:dyDescent="0.2">
      <c r="A128" s="34">
        <f t="shared" ref="A128:A132" ca="1" si="32">IF(VALUE(broj_sheet)&lt;10,
IF(OFFSET(A128,-1,0)=".",broj_sheet*10+(COUNTIF(INDIRECT(ADDRESS(1,COLUMN())&amp;":"&amp;ADDRESS(ROW()-1,COLUMN())),"&lt;99"))+1,
IF(OR(LEN(OFFSET(A128,-1,0))=2,AND(LEN(OFFSET(A128,-1,0))=0,LEN(OFFSET(A128,-3,0))=5)),
IF(LEN(OFFSET(A128,-1,0))=2,(OFFSET(A128,-1,0))*10+1,IF(AND(LEN(OFFSET(A128,-1,0))=0,LEN(OFFSET(A128,-3,0))=5),INT(LEFT(OFFSET(A128,-3,0),3))+1,"greška x")),
IF(LEN(OFFSET(A128,-1,0))=3,(OFFSET(A128,-1,0))*100+1,
IF(LEN(OFFSET(A128,-1,0))=5,(OFFSET(A128,-1,0))+1,"greška1")))),
IF(VALUE(broj_sheet)&gt;=10,
IF(OFFSET(A128,-1,0)= ".",broj_sheet*10+(COUNTIF(INDIRECT(ADDRESS(1,COLUMN())&amp;":"&amp;ADDRESS(ROW()-1,COLUMN())),"&lt;999"))+1,
IF(OR(LEN(OFFSET(A128,-1,0))=3,AND(LEN(OFFSET(A128,-1,0))=0,LEN(OFFSET(A128,-3,0))=6)),
IF(LEN(OFFSET(A128,-1,0))=3,(OFFSET(A128,-1,0))*10+1,IF(AND(LEN(OFFSET(A128,-1,0))=0,LEN(OFFSET(A128,-3,0))=6),INT(LEFT(OFFSET(A128,-3,0),4))+1,"greška y")),
IF(LEN(OFFSET(A128,-1,0))=4,(OFFSET(A128,-1,0))*100+1,
IF(LEN(OFFSET(A128,-1,0))=6,(OFFSET(A128,-1,0))+1,"greška2")))),"greška3"))</f>
        <v>63</v>
      </c>
      <c r="B128" s="53" t="s">
        <v>16</v>
      </c>
      <c r="C128" s="39"/>
      <c r="D128" s="39"/>
      <c r="E128" s="54"/>
      <c r="F128" s="55"/>
      <c r="G128" s="56"/>
      <c r="H128" s="56"/>
      <c r="I128" s="49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72"/>
    </row>
    <row r="129" spans="1:22" s="3" customFormat="1" x14ac:dyDescent="0.2">
      <c r="A129" s="34">
        <f t="shared" ca="1" si="32"/>
        <v>631</v>
      </c>
      <c r="B129" s="57" t="s">
        <v>17</v>
      </c>
      <c r="C129" s="58"/>
      <c r="D129" s="58"/>
      <c r="E129" s="59"/>
      <c r="F129" s="60"/>
      <c r="G129" s="61"/>
      <c r="H129" s="61"/>
      <c r="I129" s="49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72"/>
    </row>
    <row r="130" spans="1:22" s="3" customFormat="1" ht="180" x14ac:dyDescent="0.2">
      <c r="A130" s="65">
        <f t="shared" ca="1" si="32"/>
        <v>63101</v>
      </c>
      <c r="B130" s="32" t="s">
        <v>151</v>
      </c>
      <c r="C130" s="46" t="s">
        <v>23</v>
      </c>
      <c r="D130" s="46" t="s">
        <v>23</v>
      </c>
      <c r="E130" s="75" t="s">
        <v>8</v>
      </c>
      <c r="F130" s="43">
        <f ca="1">INDIRECT(ADDRESS(ROW(),COLUMN()+2+broj_sheet))</f>
        <v>1</v>
      </c>
      <c r="G130" s="86"/>
      <c r="H130" s="87">
        <f ca="1">F130*G130</f>
        <v>0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49">
        <v>1</v>
      </c>
      <c r="Q130" s="49">
        <v>1</v>
      </c>
      <c r="R130" s="49">
        <v>1</v>
      </c>
      <c r="S130" s="49">
        <v>1</v>
      </c>
      <c r="T130" s="49">
        <v>0</v>
      </c>
      <c r="U130" s="49">
        <v>1</v>
      </c>
      <c r="V130" s="72">
        <f>SUM(I130:U130)*G130</f>
        <v>0</v>
      </c>
    </row>
    <row r="131" spans="1:22" s="12" customFormat="1" ht="180" x14ac:dyDescent="0.2">
      <c r="A131" s="65">
        <f t="shared" ca="1" si="32"/>
        <v>63102</v>
      </c>
      <c r="B131" s="32" t="s">
        <v>87</v>
      </c>
      <c r="C131" s="46" t="s">
        <v>23</v>
      </c>
      <c r="D131" s="46" t="s">
        <v>23</v>
      </c>
      <c r="E131" s="75" t="s">
        <v>8</v>
      </c>
      <c r="F131" s="43">
        <f ca="1">INDIRECT(ADDRESS(ROW(),COLUMN()+2+broj_sheet))</f>
        <v>1</v>
      </c>
      <c r="G131" s="86"/>
      <c r="H131" s="87">
        <f ca="1">F131*G131</f>
        <v>0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49">
        <v>1</v>
      </c>
      <c r="Q131" s="49">
        <v>1</v>
      </c>
      <c r="R131" s="49">
        <v>1</v>
      </c>
      <c r="S131" s="49">
        <v>1</v>
      </c>
      <c r="T131" s="49">
        <v>1</v>
      </c>
      <c r="U131" s="49">
        <v>1</v>
      </c>
      <c r="V131" s="72">
        <f>SUM(I131:U131)*G131</f>
        <v>0</v>
      </c>
    </row>
    <row r="132" spans="1:22" s="12" customFormat="1" ht="33.75" x14ac:dyDescent="0.2">
      <c r="A132" s="65">
        <f t="shared" ca="1" si="32"/>
        <v>63103</v>
      </c>
      <c r="B132" s="52" t="s">
        <v>131</v>
      </c>
      <c r="C132" s="46" t="s">
        <v>23</v>
      </c>
      <c r="D132" s="46" t="s">
        <v>23</v>
      </c>
      <c r="E132" s="75" t="s">
        <v>8</v>
      </c>
      <c r="F132" s="43">
        <f ca="1">INDIRECT(ADDRESS(ROW(),COLUMN()+2+broj_sheet))</f>
        <v>1</v>
      </c>
      <c r="G132" s="86"/>
      <c r="H132" s="87">
        <f ca="1">F132*G132</f>
        <v>0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49">
        <v>1</v>
      </c>
      <c r="Q132" s="49">
        <v>1</v>
      </c>
      <c r="R132" s="49">
        <v>1</v>
      </c>
      <c r="S132" s="49">
        <v>1</v>
      </c>
      <c r="T132" s="49">
        <v>1</v>
      </c>
      <c r="U132" s="49">
        <v>1</v>
      </c>
      <c r="V132" s="72">
        <f>SUM(I132:U132)*G132</f>
        <v>0</v>
      </c>
    </row>
    <row r="133" spans="1:22" x14ac:dyDescent="0.2">
      <c r="A133" s="120"/>
      <c r="B133" s="121"/>
      <c r="C133" s="121"/>
      <c r="D133" s="121"/>
      <c r="E133" s="121"/>
      <c r="F133" s="122" t="str">
        <f>"Ukupno "&amp;LOWER(B128)&amp;" - "&amp;LOWER(B129)&amp;":"</f>
        <v>Ukupno zajedničke usluge - opće usluge:</v>
      </c>
      <c r="G133" s="160">
        <f ca="1">SUM(H130:H132)</f>
        <v>0</v>
      </c>
      <c r="H133" s="160"/>
      <c r="I133" s="49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72">
        <f ca="1">SUM(I133:U133)*G133</f>
        <v>0</v>
      </c>
    </row>
    <row r="134" spans="1:22" s="24" customFormat="1" x14ac:dyDescent="0.2">
      <c r="A134" s="65"/>
      <c r="B134" s="29"/>
      <c r="C134" s="28"/>
      <c r="D134" s="28"/>
      <c r="E134" s="28"/>
      <c r="F134" s="28"/>
      <c r="G134" s="33"/>
      <c r="H134" s="64"/>
      <c r="I134" s="49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72"/>
    </row>
    <row r="135" spans="1:22" s="1" customFormat="1" x14ac:dyDescent="0.2">
      <c r="A135" s="34">
        <f t="shared" ref="A135:A145" ca="1" si="33">IF(VALUE(broj_sheet)&lt;10,
IF(OFFSET(A135,-1,0)=".",broj_sheet*10+(COUNTIF(INDIRECT(ADDRESS(1,COLUMN())&amp;":"&amp;ADDRESS(ROW()-1,COLUMN())),"&lt;99"))+1,
IF(OR(LEN(OFFSET(A135,-1,0))=2,AND(LEN(OFFSET(A135,-1,0))=0,LEN(OFFSET(A135,-3,0))=5)),
IF(LEN(OFFSET(A135,-1,0))=2,(OFFSET(A135,-1,0))*10+1,IF(AND(LEN(OFFSET(A135,-1,0))=0,LEN(OFFSET(A135,-3,0))=5),INT(LEFT(OFFSET(A135,-3,0),3))+1,"greška x")),
IF(LEN(OFFSET(A135,-1,0))=3,(OFFSET(A135,-1,0))*100+1,
IF(LEN(OFFSET(A135,-1,0))=5,(OFFSET(A135,-1,0))+1,"greška1")))),
IF(VALUE(broj_sheet)&gt;=10,
IF(OFFSET(A135,-1,0)= ".",broj_sheet*10+(COUNTIF(INDIRECT(ADDRESS(1,COLUMN())&amp;":"&amp;ADDRESS(ROW()-1,COLUMN())),"&lt;999"))+1,
IF(OR(LEN(OFFSET(A135,-1,0))=3,AND(LEN(OFFSET(A135,-1,0))=0,LEN(OFFSET(A135,-3,0))=6)),
IF(LEN(OFFSET(A135,-1,0))=3,(OFFSET(A135,-1,0))*10+1,IF(AND(LEN(OFFSET(A135,-1,0))=0,LEN(OFFSET(A135,-3,0))=6),INT(LEFT(OFFSET(A135,-3,0),4))+1,"greška y")),
IF(LEN(OFFSET(A135,-1,0))=4,(OFFSET(A135,-1,0))*100+1,
IF(LEN(OFFSET(A135,-1,0))=6,(OFFSET(A135,-1,0))+1,"greška2")))),"greška3"))</f>
        <v>632</v>
      </c>
      <c r="B135" s="53" t="s">
        <v>18</v>
      </c>
      <c r="C135" s="39"/>
      <c r="D135" s="39"/>
      <c r="E135" s="54"/>
      <c r="F135" s="55"/>
      <c r="G135" s="56"/>
      <c r="H135" s="56"/>
      <c r="I135" s="49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72"/>
    </row>
    <row r="136" spans="1:22" s="13" customFormat="1" ht="22.5" x14ac:dyDescent="0.2">
      <c r="A136" s="65">
        <f t="shared" ca="1" si="33"/>
        <v>63201</v>
      </c>
      <c r="B136" s="32" t="s">
        <v>68</v>
      </c>
      <c r="C136" s="46" t="s">
        <v>23</v>
      </c>
      <c r="D136" s="46" t="s">
        <v>23</v>
      </c>
      <c r="E136" s="75" t="s">
        <v>9</v>
      </c>
      <c r="F136" s="43">
        <f t="shared" ref="F136:F145" ca="1" si="34">INDIRECT(ADDRESS(ROW(),COLUMN()+2+broj_sheet))</f>
        <v>35</v>
      </c>
      <c r="G136" s="44"/>
      <c r="H136" s="77">
        <f t="shared" ref="H136:H145" ca="1" si="35">F136*G136</f>
        <v>0</v>
      </c>
      <c r="I136" s="49">
        <v>117</v>
      </c>
      <c r="J136" s="45">
        <v>400</v>
      </c>
      <c r="K136" s="45">
        <v>110</v>
      </c>
      <c r="L136" s="45">
        <v>105</v>
      </c>
      <c r="M136" s="45">
        <v>360</v>
      </c>
      <c r="N136" s="45">
        <v>35</v>
      </c>
      <c r="O136" s="45">
        <v>160</v>
      </c>
      <c r="P136" s="45">
        <v>170</v>
      </c>
      <c r="Q136" s="45">
        <v>165</v>
      </c>
      <c r="R136" s="45">
        <v>100</v>
      </c>
      <c r="S136" s="45">
        <v>40</v>
      </c>
      <c r="T136" s="45">
        <v>0</v>
      </c>
      <c r="U136" s="45">
        <v>0</v>
      </c>
      <c r="V136" s="72">
        <f t="shared" ref="V136:V145" si="36">SUM(I136:U136)*G136</f>
        <v>0</v>
      </c>
    </row>
    <row r="137" spans="1:22" s="13" customFormat="1" ht="180" x14ac:dyDescent="0.2">
      <c r="A137" s="65">
        <f t="shared" ca="1" si="33"/>
        <v>63202</v>
      </c>
      <c r="B137" s="138" t="s">
        <v>86</v>
      </c>
      <c r="C137" s="46" t="s">
        <v>23</v>
      </c>
      <c r="D137" s="46" t="s">
        <v>23</v>
      </c>
      <c r="E137" s="75" t="s">
        <v>9</v>
      </c>
      <c r="F137" s="43">
        <f t="shared" ca="1" si="34"/>
        <v>35</v>
      </c>
      <c r="G137" s="44"/>
      <c r="H137" s="77">
        <f t="shared" ca="1" si="35"/>
        <v>0</v>
      </c>
      <c r="I137" s="49">
        <v>107</v>
      </c>
      <c r="J137" s="49">
        <v>270</v>
      </c>
      <c r="K137" s="49">
        <v>95</v>
      </c>
      <c r="L137" s="49">
        <v>95</v>
      </c>
      <c r="M137" s="49">
        <v>340</v>
      </c>
      <c r="N137" s="49">
        <v>35</v>
      </c>
      <c r="O137" s="49">
        <v>140</v>
      </c>
      <c r="P137" s="49">
        <v>160</v>
      </c>
      <c r="Q137" s="49">
        <v>115</v>
      </c>
      <c r="R137" s="49">
        <v>90</v>
      </c>
      <c r="S137" s="49">
        <v>35</v>
      </c>
      <c r="T137" s="49">
        <v>0</v>
      </c>
      <c r="U137" s="49">
        <v>0</v>
      </c>
      <c r="V137" s="72">
        <f t="shared" si="36"/>
        <v>0</v>
      </c>
    </row>
    <row r="138" spans="1:22" s="13" customFormat="1" ht="202.5" x14ac:dyDescent="0.2">
      <c r="A138" s="65">
        <f t="shared" ca="1" si="33"/>
        <v>63203</v>
      </c>
      <c r="B138" s="138" t="s">
        <v>85</v>
      </c>
      <c r="C138" s="46" t="s">
        <v>23</v>
      </c>
      <c r="D138" s="46" t="s">
        <v>23</v>
      </c>
      <c r="E138" s="75" t="s">
        <v>9</v>
      </c>
      <c r="F138" s="43">
        <f t="shared" ca="1" si="34"/>
        <v>2.5</v>
      </c>
      <c r="G138" s="44"/>
      <c r="H138" s="77">
        <f t="shared" ca="1" si="35"/>
        <v>0</v>
      </c>
      <c r="I138" s="49">
        <v>10</v>
      </c>
      <c r="J138" s="49">
        <v>16</v>
      </c>
      <c r="K138" s="49">
        <v>17</v>
      </c>
      <c r="L138" s="49">
        <v>10</v>
      </c>
      <c r="M138" s="49">
        <v>23</v>
      </c>
      <c r="N138" s="49">
        <v>2.5</v>
      </c>
      <c r="O138" s="49">
        <v>20</v>
      </c>
      <c r="P138" s="49">
        <v>10</v>
      </c>
      <c r="Q138" s="49">
        <v>50</v>
      </c>
      <c r="R138" s="49">
        <v>10</v>
      </c>
      <c r="S138" s="49">
        <v>5</v>
      </c>
      <c r="T138" s="49">
        <v>0</v>
      </c>
      <c r="U138" s="49">
        <v>0</v>
      </c>
      <c r="V138" s="72">
        <f t="shared" si="36"/>
        <v>0</v>
      </c>
    </row>
    <row r="139" spans="1:22" s="14" customFormat="1" ht="22.5" x14ac:dyDescent="0.2">
      <c r="A139" s="69">
        <f t="shared" ca="1" si="33"/>
        <v>63204</v>
      </c>
      <c r="B139" s="32" t="s">
        <v>64</v>
      </c>
      <c r="C139" s="46" t="s">
        <v>23</v>
      </c>
      <c r="D139" s="46" t="s">
        <v>23</v>
      </c>
      <c r="E139" s="75" t="s">
        <v>9</v>
      </c>
      <c r="F139" s="43">
        <f t="shared" ca="1" si="34"/>
        <v>70</v>
      </c>
      <c r="G139" s="44"/>
      <c r="H139" s="77">
        <f t="shared" ca="1" si="35"/>
        <v>0</v>
      </c>
      <c r="I139" s="49">
        <v>260</v>
      </c>
      <c r="J139" s="49">
        <v>200</v>
      </c>
      <c r="K139" s="45">
        <v>200</v>
      </c>
      <c r="L139" s="45">
        <v>160</v>
      </c>
      <c r="M139" s="45">
        <v>180</v>
      </c>
      <c r="N139" s="45">
        <v>70</v>
      </c>
      <c r="O139" s="45">
        <v>250</v>
      </c>
      <c r="P139" s="45">
        <v>320</v>
      </c>
      <c r="Q139" s="45">
        <v>150</v>
      </c>
      <c r="R139" s="45">
        <v>50</v>
      </c>
      <c r="S139" s="45">
        <v>50</v>
      </c>
      <c r="T139" s="45">
        <v>0</v>
      </c>
      <c r="U139" s="45">
        <v>0</v>
      </c>
      <c r="V139" s="72">
        <f t="shared" si="36"/>
        <v>0</v>
      </c>
    </row>
    <row r="140" spans="1:22" s="13" customFormat="1" ht="56.25" x14ac:dyDescent="0.2">
      <c r="A140" s="65">
        <f t="shared" ca="1" si="33"/>
        <v>63205</v>
      </c>
      <c r="B140" s="32" t="s">
        <v>147</v>
      </c>
      <c r="C140" s="46" t="s">
        <v>23</v>
      </c>
      <c r="D140" s="46" t="s">
        <v>23</v>
      </c>
      <c r="E140" s="75" t="s">
        <v>7</v>
      </c>
      <c r="F140" s="43">
        <f t="shared" ca="1" si="34"/>
        <v>1</v>
      </c>
      <c r="G140" s="44"/>
      <c r="H140" s="77">
        <f t="shared" ca="1" si="35"/>
        <v>0</v>
      </c>
      <c r="I140" s="49">
        <v>3</v>
      </c>
      <c r="J140" s="45">
        <v>8</v>
      </c>
      <c r="K140" s="45">
        <v>2</v>
      </c>
      <c r="L140" s="45">
        <v>3</v>
      </c>
      <c r="M140" s="45">
        <v>7</v>
      </c>
      <c r="N140" s="45">
        <v>1</v>
      </c>
      <c r="O140" s="45">
        <v>4</v>
      </c>
      <c r="P140" s="45">
        <v>3</v>
      </c>
      <c r="Q140" s="45">
        <v>3</v>
      </c>
      <c r="R140" s="45">
        <v>3</v>
      </c>
      <c r="S140" s="45">
        <v>2</v>
      </c>
      <c r="T140" s="45">
        <v>0</v>
      </c>
      <c r="U140" s="45">
        <v>0</v>
      </c>
      <c r="V140" s="72">
        <f t="shared" si="36"/>
        <v>0</v>
      </c>
    </row>
    <row r="141" spans="1:22" s="16" customFormat="1" ht="123.75" x14ac:dyDescent="0.2">
      <c r="A141" s="65">
        <f t="shared" ca="1" si="33"/>
        <v>63206</v>
      </c>
      <c r="B141" s="32" t="s">
        <v>127</v>
      </c>
      <c r="C141" s="46" t="s">
        <v>23</v>
      </c>
      <c r="D141" s="46" t="s">
        <v>23</v>
      </c>
      <c r="E141" s="75" t="s">
        <v>7</v>
      </c>
      <c r="F141" s="43">
        <f t="shared" ca="1" si="34"/>
        <v>1</v>
      </c>
      <c r="G141" s="44"/>
      <c r="H141" s="77">
        <f t="shared" ca="1" si="35"/>
        <v>0</v>
      </c>
      <c r="I141" s="49">
        <v>1</v>
      </c>
      <c r="J141" s="45">
        <v>1</v>
      </c>
      <c r="K141" s="45">
        <v>1</v>
      </c>
      <c r="L141" s="45">
        <v>1</v>
      </c>
      <c r="M141" s="45">
        <v>1</v>
      </c>
      <c r="N141" s="45">
        <v>1</v>
      </c>
      <c r="O141" s="45">
        <v>1</v>
      </c>
      <c r="P141" s="45">
        <v>1</v>
      </c>
      <c r="Q141" s="45">
        <v>0</v>
      </c>
      <c r="R141" s="45">
        <v>1</v>
      </c>
      <c r="S141" s="45">
        <v>1</v>
      </c>
      <c r="T141" s="45">
        <v>0</v>
      </c>
      <c r="U141" s="45">
        <v>0</v>
      </c>
      <c r="V141" s="72">
        <f t="shared" si="36"/>
        <v>0</v>
      </c>
    </row>
    <row r="142" spans="1:22" s="16" customFormat="1" ht="90" x14ac:dyDescent="0.2">
      <c r="A142" s="65">
        <f t="shared" ca="1" si="33"/>
        <v>63207</v>
      </c>
      <c r="B142" s="32" t="s">
        <v>179</v>
      </c>
      <c r="C142" s="46" t="s">
        <v>23</v>
      </c>
      <c r="D142" s="46" t="s">
        <v>23</v>
      </c>
      <c r="E142" s="75" t="s">
        <v>7</v>
      </c>
      <c r="F142" s="43">
        <f t="shared" ca="1" si="34"/>
        <v>1</v>
      </c>
      <c r="G142" s="44"/>
      <c r="H142" s="77">
        <f t="shared" ca="1" si="35"/>
        <v>0</v>
      </c>
      <c r="I142" s="49">
        <v>2</v>
      </c>
      <c r="J142" s="45">
        <v>0</v>
      </c>
      <c r="K142" s="45">
        <v>0</v>
      </c>
      <c r="L142" s="45">
        <v>0</v>
      </c>
      <c r="M142" s="45">
        <v>2</v>
      </c>
      <c r="N142" s="45">
        <v>1</v>
      </c>
      <c r="O142" s="45">
        <v>1</v>
      </c>
      <c r="P142" s="45">
        <v>1</v>
      </c>
      <c r="Q142" s="45">
        <v>2</v>
      </c>
      <c r="R142" s="45">
        <v>3</v>
      </c>
      <c r="S142" s="45">
        <v>0</v>
      </c>
      <c r="T142" s="45">
        <v>0</v>
      </c>
      <c r="U142" s="45">
        <v>0</v>
      </c>
      <c r="V142" s="72">
        <f t="shared" si="36"/>
        <v>0</v>
      </c>
    </row>
    <row r="143" spans="1:22" s="15" customFormat="1" ht="22.5" x14ac:dyDescent="0.2">
      <c r="A143" s="65">
        <f t="shared" ca="1" si="33"/>
        <v>63208</v>
      </c>
      <c r="B143" s="32" t="s">
        <v>66</v>
      </c>
      <c r="C143" s="46" t="s">
        <v>23</v>
      </c>
      <c r="D143" s="46" t="s">
        <v>23</v>
      </c>
      <c r="E143" s="75" t="s">
        <v>8</v>
      </c>
      <c r="F143" s="43">
        <f t="shared" ca="1" si="34"/>
        <v>1</v>
      </c>
      <c r="G143" s="44"/>
      <c r="H143" s="77">
        <f t="shared" ca="1" si="35"/>
        <v>0</v>
      </c>
      <c r="I143" s="49">
        <v>1</v>
      </c>
      <c r="J143" s="49">
        <v>1</v>
      </c>
      <c r="K143" s="49">
        <v>1</v>
      </c>
      <c r="L143" s="49">
        <v>1</v>
      </c>
      <c r="M143" s="49">
        <v>1</v>
      </c>
      <c r="N143" s="49">
        <v>1</v>
      </c>
      <c r="O143" s="49">
        <v>1</v>
      </c>
      <c r="P143" s="49">
        <v>1</v>
      </c>
      <c r="Q143" s="49">
        <v>1</v>
      </c>
      <c r="R143" s="49">
        <v>1</v>
      </c>
      <c r="S143" s="49">
        <v>1</v>
      </c>
      <c r="T143" s="45">
        <v>0</v>
      </c>
      <c r="U143" s="45">
        <v>0</v>
      </c>
      <c r="V143" s="72">
        <f t="shared" si="36"/>
        <v>0</v>
      </c>
    </row>
    <row r="144" spans="1:22" s="15" customFormat="1" ht="67.5" x14ac:dyDescent="0.2">
      <c r="A144" s="65">
        <f t="shared" ca="1" si="33"/>
        <v>63209</v>
      </c>
      <c r="B144" s="32" t="s">
        <v>150</v>
      </c>
      <c r="C144" s="46" t="s">
        <v>23</v>
      </c>
      <c r="D144" s="46" t="s">
        <v>23</v>
      </c>
      <c r="E144" s="75" t="s">
        <v>8</v>
      </c>
      <c r="F144" s="43">
        <f t="shared" ca="1" si="34"/>
        <v>1</v>
      </c>
      <c r="G144" s="44"/>
      <c r="H144" s="77">
        <f t="shared" ca="1" si="35"/>
        <v>0</v>
      </c>
      <c r="I144" s="49">
        <v>1</v>
      </c>
      <c r="J144" s="49">
        <v>1</v>
      </c>
      <c r="K144" s="49">
        <v>1</v>
      </c>
      <c r="L144" s="49">
        <v>1</v>
      </c>
      <c r="M144" s="49">
        <v>1</v>
      </c>
      <c r="N144" s="49">
        <v>1</v>
      </c>
      <c r="O144" s="49">
        <v>1</v>
      </c>
      <c r="P144" s="49">
        <v>1</v>
      </c>
      <c r="Q144" s="49">
        <v>1</v>
      </c>
      <c r="R144" s="49">
        <v>1</v>
      </c>
      <c r="S144" s="49">
        <v>1</v>
      </c>
      <c r="T144" s="45">
        <v>0</v>
      </c>
      <c r="U144" s="45">
        <v>0</v>
      </c>
      <c r="V144" s="72">
        <f t="shared" si="36"/>
        <v>0</v>
      </c>
    </row>
    <row r="145" spans="1:22" s="15" customFormat="1" ht="22.5" x14ac:dyDescent="0.2">
      <c r="A145" s="65">
        <f t="shared" ca="1" si="33"/>
        <v>63210</v>
      </c>
      <c r="B145" s="32" t="s">
        <v>67</v>
      </c>
      <c r="C145" s="46" t="s">
        <v>23</v>
      </c>
      <c r="D145" s="46" t="s">
        <v>23</v>
      </c>
      <c r="E145" s="75" t="s">
        <v>8</v>
      </c>
      <c r="F145" s="43">
        <f t="shared" ca="1" si="34"/>
        <v>1</v>
      </c>
      <c r="G145" s="44"/>
      <c r="H145" s="77">
        <f t="shared" ca="1" si="35"/>
        <v>0</v>
      </c>
      <c r="I145" s="49">
        <v>1</v>
      </c>
      <c r="J145" s="49">
        <v>1</v>
      </c>
      <c r="K145" s="49">
        <v>1</v>
      </c>
      <c r="L145" s="49">
        <v>1</v>
      </c>
      <c r="M145" s="49">
        <v>1</v>
      </c>
      <c r="N145" s="49">
        <v>1</v>
      </c>
      <c r="O145" s="49">
        <v>1</v>
      </c>
      <c r="P145" s="49">
        <v>1</v>
      </c>
      <c r="Q145" s="49">
        <v>1</v>
      </c>
      <c r="R145" s="49">
        <v>1</v>
      </c>
      <c r="S145" s="49">
        <v>1</v>
      </c>
      <c r="T145" s="45">
        <v>1</v>
      </c>
      <c r="U145" s="45">
        <v>0</v>
      </c>
      <c r="V145" s="72">
        <f t="shared" si="36"/>
        <v>0</v>
      </c>
    </row>
    <row r="146" spans="1:22" x14ac:dyDescent="0.2">
      <c r="A146" s="120"/>
      <c r="B146" s="121"/>
      <c r="C146" s="121"/>
      <c r="D146" s="121"/>
      <c r="E146" s="121"/>
      <c r="F146" s="122" t="str">
        <f>"Ukupno "&amp;LOWER(B128)&amp;" - "&amp;LOWER(B135)&amp;":"</f>
        <v>Ukupno zajedničke usluge - građevinske usluge:</v>
      </c>
      <c r="G146" s="160">
        <f ca="1">SUM(H136:H145)</f>
        <v>0</v>
      </c>
      <c r="H146" s="160"/>
      <c r="I146" s="49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37"/>
    </row>
    <row r="147" spans="1:22" s="24" customFormat="1" x14ac:dyDescent="0.2">
      <c r="A147" s="65"/>
      <c r="B147" s="29"/>
      <c r="C147" s="28"/>
      <c r="D147" s="28"/>
      <c r="E147" s="28"/>
      <c r="F147" s="28"/>
      <c r="G147" s="33"/>
      <c r="H147" s="64"/>
      <c r="I147" s="49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72"/>
    </row>
    <row r="148" spans="1:22" ht="23.25" customHeight="1" x14ac:dyDescent="0.2">
      <c r="A148" s="120"/>
      <c r="B148" s="121"/>
      <c r="C148" s="121"/>
      <c r="D148" s="121"/>
      <c r="E148" s="121"/>
      <c r="F148" s="129" t="s">
        <v>12</v>
      </c>
      <c r="G148" s="158">
        <f ca="1">SUMIF(F3:F146,"*ukupno*",G3:G146)</f>
        <v>0</v>
      </c>
      <c r="H148" s="159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88">
        <f ca="1">SUM(V8:V145)</f>
        <v>0</v>
      </c>
    </row>
    <row r="149" spans="1:22" x14ac:dyDescent="0.2">
      <c r="A149" s="128"/>
      <c r="B149" s="128"/>
      <c r="C149" s="128"/>
      <c r="D149" s="128"/>
      <c r="E149" s="128"/>
      <c r="F149" s="128"/>
      <c r="G149" s="128"/>
      <c r="H149" s="128"/>
      <c r="I149" s="12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2" x14ac:dyDescent="0.2">
      <c r="A150" s="37"/>
      <c r="B150" s="37"/>
      <c r="C150" s="37"/>
      <c r="D150" s="37"/>
      <c r="E150" s="37"/>
      <c r="F150" s="37"/>
      <c r="G150" s="37"/>
      <c r="H150" s="37"/>
    </row>
    <row r="151" spans="1:22" s="37" customFormat="1" x14ac:dyDescent="0.2"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s="37" customFormat="1" x14ac:dyDescent="0.2"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s="37" customFormat="1" x14ac:dyDescent="0.2"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s="37" customFormat="1" x14ac:dyDescent="0.2"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s="37" customFormat="1" x14ac:dyDescent="0.2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s="37" customFormat="1" x14ac:dyDescent="0.2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s="37" customFormat="1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s="37" customFormat="1" x14ac:dyDescent="0.2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s="37" customFormat="1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s="37" customFormat="1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0:22" s="37" customFormat="1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0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0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0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0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0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0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0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0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0:22" s="37" customFormat="1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0:22" s="37" customFormat="1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0:22" s="37" customFormat="1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0:22" s="37" customFormat="1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0:22" s="37" customFormat="1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0:22" s="37" customFormat="1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0:22" s="37" customFormat="1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0:22" s="37" customFormat="1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0:22" s="37" customFormat="1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0:22" s="37" customFormat="1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0:22" s="37" customFormat="1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0:22" s="37" customFormat="1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0:22" s="37" customFormat="1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0:22" s="37" customFormat="1" x14ac:dyDescent="0.2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0:22" s="37" customFormat="1" x14ac:dyDescent="0.2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0:22" s="37" customFormat="1" x14ac:dyDescent="0.2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0:22" s="37" customFormat="1" x14ac:dyDescent="0.2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0:22" s="37" customFormat="1" x14ac:dyDescent="0.2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0:22" s="37" customFormat="1" x14ac:dyDescent="0.2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0:22" s="37" customFormat="1" x14ac:dyDescent="0.2"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0:22" s="37" customFormat="1" x14ac:dyDescent="0.2"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3" spans="1:22" s="37" customFormat="1" x14ac:dyDescent="0.2">
      <c r="A193" s="130"/>
      <c r="B193" s="131"/>
      <c r="C193" s="132"/>
      <c r="D193" s="132"/>
      <c r="F193" s="134"/>
      <c r="G193" s="119"/>
      <c r="H193" s="119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autoFilter ref="F1:F193"/>
  <mergeCells count="12">
    <mergeCell ref="G133:H133"/>
    <mergeCell ref="G146:H146"/>
    <mergeCell ref="G148:H148"/>
    <mergeCell ref="G106:H106"/>
    <mergeCell ref="G118:H118"/>
    <mergeCell ref="G126:H126"/>
    <mergeCell ref="G79:H79"/>
    <mergeCell ref="A1:B2"/>
    <mergeCell ref="D1:H1"/>
    <mergeCell ref="D2:H2"/>
    <mergeCell ref="G47:H47"/>
    <mergeCell ref="G68:H68"/>
  </mergeCells>
  <conditionalFormatting sqref="E86 E46:F46 E62:F67 E25 E22:E23 F22:F25 E50:F57 F89:F103 F83:F87 F71:F77 E59:F60 E40:F44 E26:F37 E8:F21">
    <cfRule type="cellIs" dxfId="1274" priority="314" stopIfTrue="1" operator="equal">
      <formula>0</formula>
    </cfRule>
  </conditionalFormatting>
  <conditionalFormatting sqref="F46 F62:F67 I112:S113 F109:F113 I21:I23 M21:M23 I62:I64 F142:F145 T61:U64 I114:K114 F50:F57 I109:T111 I115:T117 F136:F140 I128:U147 F121:F125 I118:U126 T112:T114 U109:U117 F89:F103 F83:F87 F71:F77 I65:U108 F59:F60 F40:F44 I40:U60 T36:U39 I25:I37 M25:M37 T21:T35 J25:L35 N25:N35 P25:P35 R25:S35 O25:O37 Q25:Q37 U25:U35 F8:F37 I8:U20">
    <cfRule type="cellIs" dxfId="1273" priority="313" stopIfTrue="1" operator="equal">
      <formula>""</formula>
    </cfRule>
  </conditionalFormatting>
  <conditionalFormatting sqref="A142:A145 A45:A57 A106:A118 A135:A140 A128:A133 A120:A126 A89:A103 A79:A87 A62:A77 A59:A60 A5:A21">
    <cfRule type="expression" dxfId="1272" priority="307">
      <formula>AND(LEN(A5)=2,VALUE(broj_sheet)&lt;10)</formula>
    </cfRule>
  </conditionalFormatting>
  <conditionalFormatting sqref="A142:A145 A45:A57 A106:A118 A135:A140 A128:A133 A120:A126 A89:A103 A79:A87 A62:A77 A59:A60 A5:A21">
    <cfRule type="expression" dxfId="1271" priority="310">
      <formula>AND(LEN(A5)=3,VALUE(broj_sheet)&gt;=10)</formula>
    </cfRule>
  </conditionalFormatting>
  <conditionalFormatting sqref="A142:A145 A45:A57 A106:A118 A135:A140 A128:A133 A120:A126 A89:A103 A79:A87 A62:A77 A59:A60 A5:A21">
    <cfRule type="expression" dxfId="1270" priority="311">
      <formula>AND(LEN(A5)=4,VALUE(broj_sheet)&gt;=10)</formula>
    </cfRule>
  </conditionalFormatting>
  <conditionalFormatting sqref="A142:A145 A45:A57 A106:A118 A135:A140 A128:A133 A120:A126 A89:A103 A79:A87 A62:A77 A59:A60 A5:A21">
    <cfRule type="expression" dxfId="1269" priority="308">
      <formula>AND(LEN(A5)=3,VALUE(broj_sheet)&lt;10)</formula>
    </cfRule>
  </conditionalFormatting>
  <conditionalFormatting sqref="A142:A145 A45:A57 A106:A118 A135:A140 A128:A133 A120:A126 A89:A103 A79:A87 A62:A77 A59:A60 A5:A21">
    <cfRule type="expression" dxfId="1268" priority="309">
      <formula>AND(LEN(A5)=5,VALUE(broj_sheet)&lt;10)</formula>
    </cfRule>
  </conditionalFormatting>
  <conditionalFormatting sqref="A142:A145 A45:A57 A106:A118 A135:A140 A128:A133 A120:A126 A89:A103 A79:A87 A62:A77 A59:A60 A5:A21">
    <cfRule type="expression" dxfId="1267" priority="312">
      <formula>AND(LEN(A5)=6,VALUE(broj_sheet)&gt;=10)</formula>
    </cfRule>
  </conditionalFormatting>
  <conditionalFormatting sqref="F46 F62:F67 F50:F57 F89:F103 F83:F87 F71:F77 F59:F60 F40:F44 F8:F37">
    <cfRule type="cellIs" dxfId="1266" priority="306" operator="equal">
      <formula>"''"</formula>
    </cfRule>
  </conditionalFormatting>
  <conditionalFormatting sqref="F109:F113 F142:F145 F136:F140 F121:F125">
    <cfRule type="cellIs" dxfId="1265" priority="304" operator="equal">
      <formula>0</formula>
    </cfRule>
    <cfRule type="cellIs" dxfId="1264" priority="305" operator="equal">
      <formula>"''"</formula>
    </cfRule>
  </conditionalFormatting>
  <conditionalFormatting sqref="A80 A69 A107 A48:A49 A5:A21">
    <cfRule type="cellIs" dxfId="1263" priority="303" operator="equal">
      <formula>"."</formula>
    </cfRule>
  </conditionalFormatting>
  <conditionalFormatting sqref="A119">
    <cfRule type="expression" dxfId="1262" priority="297">
      <formula>AND(LEN(A119)=2,VALUE(broj_sheet)&lt;10)</formula>
    </cfRule>
  </conditionalFormatting>
  <conditionalFormatting sqref="A119">
    <cfRule type="expression" dxfId="1261" priority="300">
      <formula>AND(LEN(A119)=3,VALUE(broj_sheet)&gt;=10)</formula>
    </cfRule>
  </conditionalFormatting>
  <conditionalFormatting sqref="A119">
    <cfRule type="expression" dxfId="1260" priority="301">
      <formula>AND(LEN(A119)=4,VALUE(broj_sheet)&gt;=10)</formula>
    </cfRule>
  </conditionalFormatting>
  <conditionalFormatting sqref="A119">
    <cfRule type="expression" dxfId="1259" priority="298">
      <formula>AND(LEN(A119)=3,VALUE(broj_sheet)&lt;10)</formula>
    </cfRule>
  </conditionalFormatting>
  <conditionalFormatting sqref="A119">
    <cfRule type="expression" dxfId="1258" priority="299">
      <formula>AND(LEN(A119)=5,VALUE(broj_sheet)&lt;10)</formula>
    </cfRule>
  </conditionalFormatting>
  <conditionalFormatting sqref="A119">
    <cfRule type="expression" dxfId="1257" priority="302">
      <formula>AND(LEN(A119)=6,VALUE(broj_sheet)&gt;=10)</formula>
    </cfRule>
  </conditionalFormatting>
  <conditionalFormatting sqref="A119">
    <cfRule type="cellIs" dxfId="1256" priority="296" operator="equal">
      <formula>"."</formula>
    </cfRule>
  </conditionalFormatting>
  <conditionalFormatting sqref="A134">
    <cfRule type="expression" dxfId="1255" priority="290">
      <formula>AND(LEN(A134)=2,VALUE(broj_sheet)&lt;10)</formula>
    </cfRule>
  </conditionalFormatting>
  <conditionalFormatting sqref="A134">
    <cfRule type="expression" dxfId="1254" priority="293">
      <formula>AND(LEN(A134)=3,VALUE(broj_sheet)&gt;=10)</formula>
    </cfRule>
  </conditionalFormatting>
  <conditionalFormatting sqref="A134">
    <cfRule type="expression" dxfId="1253" priority="294">
      <formula>AND(LEN(A134)=4,VALUE(broj_sheet)&gt;=10)</formula>
    </cfRule>
  </conditionalFormatting>
  <conditionalFormatting sqref="A134">
    <cfRule type="expression" dxfId="1252" priority="291">
      <formula>AND(LEN(A134)=3,VALUE(broj_sheet)&lt;10)</formula>
    </cfRule>
  </conditionalFormatting>
  <conditionalFormatting sqref="A134">
    <cfRule type="expression" dxfId="1251" priority="292">
      <formula>AND(LEN(A134)=5,VALUE(broj_sheet)&lt;10)</formula>
    </cfRule>
  </conditionalFormatting>
  <conditionalFormatting sqref="A134">
    <cfRule type="expression" dxfId="1250" priority="295">
      <formula>AND(LEN(A134)=6,VALUE(broj_sheet)&gt;=10)</formula>
    </cfRule>
  </conditionalFormatting>
  <conditionalFormatting sqref="A134">
    <cfRule type="cellIs" dxfId="1249" priority="289" operator="equal">
      <formula>"."</formula>
    </cfRule>
  </conditionalFormatting>
  <conditionalFormatting sqref="F114:F117">
    <cfRule type="cellIs" dxfId="1248" priority="288" stopIfTrue="1" operator="equal">
      <formula>""</formula>
    </cfRule>
  </conditionalFormatting>
  <conditionalFormatting sqref="F114:F117">
    <cfRule type="cellIs" dxfId="1247" priority="286" operator="equal">
      <formula>0</formula>
    </cfRule>
    <cfRule type="cellIs" dxfId="1246" priority="287" operator="equal">
      <formula>"''"</formula>
    </cfRule>
  </conditionalFormatting>
  <conditionalFormatting sqref="F130:F131">
    <cfRule type="cellIs" dxfId="1245" priority="285" stopIfTrue="1" operator="equal">
      <formula>""</formula>
    </cfRule>
  </conditionalFormatting>
  <conditionalFormatting sqref="F130:F131">
    <cfRule type="cellIs" dxfId="1244" priority="283" operator="equal">
      <formula>0</formula>
    </cfRule>
    <cfRule type="cellIs" dxfId="1243" priority="284" operator="equal">
      <formula>"''"</formula>
    </cfRule>
  </conditionalFormatting>
  <conditionalFormatting sqref="A36">
    <cfRule type="expression" dxfId="1242" priority="267">
      <formula>AND(LEN(A36)=2,VALUE(broj_sheet)&lt;10)</formula>
    </cfRule>
  </conditionalFormatting>
  <conditionalFormatting sqref="A36">
    <cfRule type="expression" dxfId="1241" priority="270">
      <formula>AND(LEN(A36)=3,VALUE(broj_sheet)&gt;=10)</formula>
    </cfRule>
  </conditionalFormatting>
  <conditionalFormatting sqref="A36">
    <cfRule type="expression" dxfId="1240" priority="271">
      <formula>AND(LEN(A36)=4,VALUE(broj_sheet)&gt;=10)</formula>
    </cfRule>
  </conditionalFormatting>
  <conditionalFormatting sqref="A36">
    <cfRule type="expression" dxfId="1239" priority="268">
      <formula>AND(LEN(A36)=3,VALUE(broj_sheet)&lt;10)</formula>
    </cfRule>
  </conditionalFormatting>
  <conditionalFormatting sqref="A36">
    <cfRule type="expression" dxfId="1238" priority="269">
      <formula>AND(LEN(A36)=5,VALUE(broj_sheet)&lt;10)</formula>
    </cfRule>
  </conditionalFormatting>
  <conditionalFormatting sqref="A36">
    <cfRule type="expression" dxfId="1237" priority="272">
      <formula>AND(LEN(A36)=6,VALUE(broj_sheet)&gt;=10)</formula>
    </cfRule>
  </conditionalFormatting>
  <conditionalFormatting sqref="A36">
    <cfRule type="cellIs" dxfId="1236" priority="266" operator="equal">
      <formula>"."</formula>
    </cfRule>
  </conditionalFormatting>
  <conditionalFormatting sqref="E45:F45">
    <cfRule type="cellIs" dxfId="1235" priority="254" stopIfTrue="1" operator="equal">
      <formula>0</formula>
    </cfRule>
  </conditionalFormatting>
  <conditionalFormatting sqref="F45">
    <cfRule type="cellIs" dxfId="1234" priority="253" stopIfTrue="1" operator="equal">
      <formula>""</formula>
    </cfRule>
  </conditionalFormatting>
  <conditionalFormatting sqref="F45">
    <cfRule type="cellIs" dxfId="1233" priority="252" operator="equal">
      <formula>"''"</formula>
    </cfRule>
  </conditionalFormatting>
  <conditionalFormatting sqref="A147">
    <cfRule type="expression" dxfId="1232" priority="246">
      <formula>AND(LEN(A147)=2,VALUE(broj_sheet)&lt;10)</formula>
    </cfRule>
  </conditionalFormatting>
  <conditionalFormatting sqref="A147">
    <cfRule type="expression" dxfId="1231" priority="249">
      <formula>AND(LEN(A147)=3,VALUE(broj_sheet)&gt;=10)</formula>
    </cfRule>
  </conditionalFormatting>
  <conditionalFormatting sqref="A147">
    <cfRule type="expression" dxfId="1230" priority="250">
      <formula>AND(LEN(A147)=4,VALUE(broj_sheet)&gt;=10)</formula>
    </cfRule>
  </conditionalFormatting>
  <conditionalFormatting sqref="A147">
    <cfRule type="expression" dxfId="1229" priority="247">
      <formula>AND(LEN(A147)=3,VALUE(broj_sheet)&lt;10)</formula>
    </cfRule>
  </conditionalFormatting>
  <conditionalFormatting sqref="A147">
    <cfRule type="expression" dxfId="1228" priority="248">
      <formula>AND(LEN(A147)=5,VALUE(broj_sheet)&lt;10)</formula>
    </cfRule>
  </conditionalFormatting>
  <conditionalFormatting sqref="A147">
    <cfRule type="expression" dxfId="1227" priority="251">
      <formula>AND(LEN(A147)=6,VALUE(broj_sheet)&gt;=10)</formula>
    </cfRule>
  </conditionalFormatting>
  <conditionalFormatting sqref="A147">
    <cfRule type="cellIs" dxfId="1226" priority="245" operator="equal">
      <formula>"."</formula>
    </cfRule>
  </conditionalFormatting>
  <conditionalFormatting sqref="F132">
    <cfRule type="cellIs" dxfId="1225" priority="244" stopIfTrue="1" operator="equal">
      <formula>""</formula>
    </cfRule>
  </conditionalFormatting>
  <conditionalFormatting sqref="F132">
    <cfRule type="cellIs" dxfId="1224" priority="242" operator="equal">
      <formula>0</formula>
    </cfRule>
    <cfRule type="cellIs" dxfId="1223" priority="243" operator="equal">
      <formula>"''"</formula>
    </cfRule>
  </conditionalFormatting>
  <conditionalFormatting sqref="E58:F58">
    <cfRule type="cellIs" dxfId="1222" priority="241" stopIfTrue="1" operator="equal">
      <formula>0</formula>
    </cfRule>
  </conditionalFormatting>
  <conditionalFormatting sqref="F58">
    <cfRule type="cellIs" dxfId="1221" priority="240" stopIfTrue="1" operator="equal">
      <formula>""</formula>
    </cfRule>
  </conditionalFormatting>
  <conditionalFormatting sqref="A58">
    <cfRule type="expression" dxfId="1220" priority="234">
      <formula>AND(LEN(A58)=2,VALUE(broj_sheet)&lt;10)</formula>
    </cfRule>
  </conditionalFormatting>
  <conditionalFormatting sqref="A58">
    <cfRule type="expression" dxfId="1219" priority="237">
      <formula>AND(LEN(A58)=3,VALUE(broj_sheet)&gt;=10)</formula>
    </cfRule>
  </conditionalFormatting>
  <conditionalFormatting sqref="A58">
    <cfRule type="expression" dxfId="1218" priority="238">
      <formula>AND(LEN(A58)=4,VALUE(broj_sheet)&gt;=10)</formula>
    </cfRule>
  </conditionalFormatting>
  <conditionalFormatting sqref="A58">
    <cfRule type="expression" dxfId="1217" priority="235">
      <formula>AND(LEN(A58)=3,VALUE(broj_sheet)&lt;10)</formula>
    </cfRule>
  </conditionalFormatting>
  <conditionalFormatting sqref="A58">
    <cfRule type="expression" dxfId="1216" priority="236">
      <formula>AND(LEN(A58)=5,VALUE(broj_sheet)&lt;10)</formula>
    </cfRule>
  </conditionalFormatting>
  <conditionalFormatting sqref="A58">
    <cfRule type="expression" dxfId="1215" priority="239">
      <formula>AND(LEN(A58)=6,VALUE(broj_sheet)&gt;=10)</formula>
    </cfRule>
  </conditionalFormatting>
  <conditionalFormatting sqref="F58">
    <cfRule type="cellIs" dxfId="1214" priority="233" operator="equal">
      <formula>"''"</formula>
    </cfRule>
  </conditionalFormatting>
  <conditionalFormatting sqref="E61:F61">
    <cfRule type="cellIs" dxfId="1213" priority="232" stopIfTrue="1" operator="equal">
      <formula>0</formula>
    </cfRule>
  </conditionalFormatting>
  <conditionalFormatting sqref="F61 I61">
    <cfRule type="cellIs" dxfId="1212" priority="231" stopIfTrue="1" operator="equal">
      <formula>""</formula>
    </cfRule>
  </conditionalFormatting>
  <conditionalFormatting sqref="A61">
    <cfRule type="expression" dxfId="1211" priority="225">
      <formula>AND(LEN(A61)=2,VALUE(broj_sheet)&lt;10)</formula>
    </cfRule>
  </conditionalFormatting>
  <conditionalFormatting sqref="A61">
    <cfRule type="expression" dxfId="1210" priority="228">
      <formula>AND(LEN(A61)=3,VALUE(broj_sheet)&gt;=10)</formula>
    </cfRule>
  </conditionalFormatting>
  <conditionalFormatting sqref="A61">
    <cfRule type="expression" dxfId="1209" priority="229">
      <formula>AND(LEN(A61)=4,VALUE(broj_sheet)&gt;=10)</formula>
    </cfRule>
  </conditionalFormatting>
  <conditionalFormatting sqref="A61">
    <cfRule type="expression" dxfId="1208" priority="226">
      <formula>AND(LEN(A61)=3,VALUE(broj_sheet)&lt;10)</formula>
    </cfRule>
  </conditionalFormatting>
  <conditionalFormatting sqref="A61">
    <cfRule type="expression" dxfId="1207" priority="227">
      <formula>AND(LEN(A61)=5,VALUE(broj_sheet)&lt;10)</formula>
    </cfRule>
  </conditionalFormatting>
  <conditionalFormatting sqref="A61">
    <cfRule type="expression" dxfId="1206" priority="230">
      <formula>AND(LEN(A61)=6,VALUE(broj_sheet)&gt;=10)</formula>
    </cfRule>
  </conditionalFormatting>
  <conditionalFormatting sqref="F61">
    <cfRule type="cellIs" dxfId="1205" priority="224" operator="equal">
      <formula>"''"</formula>
    </cfRule>
  </conditionalFormatting>
  <conditionalFormatting sqref="F78">
    <cfRule type="cellIs" dxfId="1204" priority="214" stopIfTrue="1" operator="equal">
      <formula>0</formula>
    </cfRule>
  </conditionalFormatting>
  <conditionalFormatting sqref="F78">
    <cfRule type="cellIs" dxfId="1203" priority="213" stopIfTrue="1" operator="equal">
      <formula>""</formula>
    </cfRule>
  </conditionalFormatting>
  <conditionalFormatting sqref="A78">
    <cfRule type="expression" dxfId="1202" priority="207">
      <formula>AND(LEN(A78)=2,VALUE(broj_sheet)&lt;10)</formula>
    </cfRule>
  </conditionalFormatting>
  <conditionalFormatting sqref="A78">
    <cfRule type="expression" dxfId="1201" priority="210">
      <formula>AND(LEN(A78)=3,VALUE(broj_sheet)&gt;=10)</formula>
    </cfRule>
  </conditionalFormatting>
  <conditionalFormatting sqref="A78">
    <cfRule type="expression" dxfId="1200" priority="211">
      <formula>AND(LEN(A78)=4,VALUE(broj_sheet)&gt;=10)</formula>
    </cfRule>
  </conditionalFormatting>
  <conditionalFormatting sqref="A78">
    <cfRule type="expression" dxfId="1199" priority="208">
      <formula>AND(LEN(A78)=3,VALUE(broj_sheet)&lt;10)</formula>
    </cfRule>
  </conditionalFormatting>
  <conditionalFormatting sqref="A78">
    <cfRule type="expression" dxfId="1198" priority="209">
      <formula>AND(LEN(A78)=5,VALUE(broj_sheet)&lt;10)</formula>
    </cfRule>
  </conditionalFormatting>
  <conditionalFormatting sqref="A78">
    <cfRule type="expression" dxfId="1197" priority="212">
      <formula>AND(LEN(A78)=6,VALUE(broj_sheet)&gt;=10)</formula>
    </cfRule>
  </conditionalFormatting>
  <conditionalFormatting sqref="F78">
    <cfRule type="cellIs" dxfId="1196" priority="206" operator="equal">
      <formula>"''"</formula>
    </cfRule>
  </conditionalFormatting>
  <conditionalFormatting sqref="F104">
    <cfRule type="cellIs" dxfId="1195" priority="202" stopIfTrue="1" operator="equal">
      <formula>0</formula>
    </cfRule>
  </conditionalFormatting>
  <conditionalFormatting sqref="F104">
    <cfRule type="cellIs" dxfId="1194" priority="201" stopIfTrue="1" operator="equal">
      <formula>""</formula>
    </cfRule>
  </conditionalFormatting>
  <conditionalFormatting sqref="A104:A105">
    <cfRule type="expression" dxfId="1193" priority="195">
      <formula>AND(LEN(A104)=2,VALUE(broj_sheet)&lt;10)</formula>
    </cfRule>
  </conditionalFormatting>
  <conditionalFormatting sqref="A104:A105">
    <cfRule type="expression" dxfId="1192" priority="198">
      <formula>AND(LEN(A104)=3,VALUE(broj_sheet)&gt;=10)</formula>
    </cfRule>
  </conditionalFormatting>
  <conditionalFormatting sqref="A104:A105">
    <cfRule type="expression" dxfId="1191" priority="199">
      <formula>AND(LEN(A104)=4,VALUE(broj_sheet)&gt;=10)</formula>
    </cfRule>
  </conditionalFormatting>
  <conditionalFormatting sqref="A104:A105">
    <cfRule type="expression" dxfId="1190" priority="196">
      <formula>AND(LEN(A104)=3,VALUE(broj_sheet)&lt;10)</formula>
    </cfRule>
  </conditionalFormatting>
  <conditionalFormatting sqref="A104:A105">
    <cfRule type="expression" dxfId="1189" priority="197">
      <formula>AND(LEN(A104)=5,VALUE(broj_sheet)&lt;10)</formula>
    </cfRule>
  </conditionalFormatting>
  <conditionalFormatting sqref="A104:A105">
    <cfRule type="expression" dxfId="1188" priority="200">
      <formula>AND(LEN(A104)=6,VALUE(broj_sheet)&gt;=10)</formula>
    </cfRule>
  </conditionalFormatting>
  <conditionalFormatting sqref="F104">
    <cfRule type="cellIs" dxfId="1187" priority="194" operator="equal">
      <formula>"''"</formula>
    </cfRule>
  </conditionalFormatting>
  <conditionalFormatting sqref="F105">
    <cfRule type="cellIs" dxfId="1186" priority="193" stopIfTrue="1" operator="equal">
      <formula>0</formula>
    </cfRule>
  </conditionalFormatting>
  <conditionalFormatting sqref="F105">
    <cfRule type="cellIs" dxfId="1185" priority="192" stopIfTrue="1" operator="equal">
      <formula>""</formula>
    </cfRule>
  </conditionalFormatting>
  <conditionalFormatting sqref="F105">
    <cfRule type="cellIs" dxfId="1184" priority="191" operator="equal">
      <formula>"''"</formula>
    </cfRule>
  </conditionalFormatting>
  <conditionalFormatting sqref="F88">
    <cfRule type="cellIs" dxfId="1183" priority="190" stopIfTrue="1" operator="equal">
      <formula>0</formula>
    </cfRule>
  </conditionalFormatting>
  <conditionalFormatting sqref="F88">
    <cfRule type="cellIs" dxfId="1182" priority="189" stopIfTrue="1" operator="equal">
      <formula>""</formula>
    </cfRule>
  </conditionalFormatting>
  <conditionalFormatting sqref="A88">
    <cfRule type="expression" dxfId="1181" priority="183">
      <formula>AND(LEN(A88)=2,VALUE(broj_sheet)&lt;10)</formula>
    </cfRule>
  </conditionalFormatting>
  <conditionalFormatting sqref="A88">
    <cfRule type="expression" dxfId="1180" priority="186">
      <formula>AND(LEN(A88)=3,VALUE(broj_sheet)&gt;=10)</formula>
    </cfRule>
  </conditionalFormatting>
  <conditionalFormatting sqref="A88">
    <cfRule type="expression" dxfId="1179" priority="187">
      <formula>AND(LEN(A88)=4,VALUE(broj_sheet)&gt;=10)</formula>
    </cfRule>
  </conditionalFormatting>
  <conditionalFormatting sqref="A88">
    <cfRule type="expression" dxfId="1178" priority="184">
      <formula>AND(LEN(A88)=3,VALUE(broj_sheet)&lt;10)</formula>
    </cfRule>
  </conditionalFormatting>
  <conditionalFormatting sqref="A88">
    <cfRule type="expression" dxfId="1177" priority="185">
      <formula>AND(LEN(A88)=5,VALUE(broj_sheet)&lt;10)</formula>
    </cfRule>
  </conditionalFormatting>
  <conditionalFormatting sqref="A88">
    <cfRule type="expression" dxfId="1176" priority="188">
      <formula>AND(LEN(A88)=6,VALUE(broj_sheet)&gt;=10)</formula>
    </cfRule>
  </conditionalFormatting>
  <conditionalFormatting sqref="F88">
    <cfRule type="cellIs" dxfId="1175" priority="182" operator="equal">
      <formula>"''"</formula>
    </cfRule>
  </conditionalFormatting>
  <conditionalFormatting sqref="E24">
    <cfRule type="cellIs" dxfId="1174" priority="181" stopIfTrue="1" operator="equal">
      <formula>0</formula>
    </cfRule>
  </conditionalFormatting>
  <conditionalFormatting sqref="I24 M24">
    <cfRule type="cellIs" dxfId="1173" priority="180" stopIfTrue="1" operator="equal">
      <formula>""</formula>
    </cfRule>
  </conditionalFormatting>
  <conditionalFormatting sqref="J21:J23">
    <cfRule type="cellIs" dxfId="1172" priority="179" stopIfTrue="1" operator="equal">
      <formula>""</formula>
    </cfRule>
  </conditionalFormatting>
  <conditionalFormatting sqref="J24">
    <cfRule type="cellIs" dxfId="1171" priority="177" stopIfTrue="1" operator="equal">
      <formula>""</formula>
    </cfRule>
  </conditionalFormatting>
  <conditionalFormatting sqref="K21:K23">
    <cfRule type="cellIs" dxfId="1170" priority="176" stopIfTrue="1" operator="equal">
      <formula>""</formula>
    </cfRule>
  </conditionalFormatting>
  <conditionalFormatting sqref="K24">
    <cfRule type="cellIs" dxfId="1169" priority="174" stopIfTrue="1" operator="equal">
      <formula>""</formula>
    </cfRule>
  </conditionalFormatting>
  <conditionalFormatting sqref="L21:L23">
    <cfRule type="cellIs" dxfId="1168" priority="173" stopIfTrue="1" operator="equal">
      <formula>""</formula>
    </cfRule>
  </conditionalFormatting>
  <conditionalFormatting sqref="L24">
    <cfRule type="cellIs" dxfId="1167" priority="171" stopIfTrue="1" operator="equal">
      <formula>""</formula>
    </cfRule>
  </conditionalFormatting>
  <conditionalFormatting sqref="N21:N23">
    <cfRule type="cellIs" dxfId="1166" priority="170" stopIfTrue="1" operator="equal">
      <formula>""</formula>
    </cfRule>
  </conditionalFormatting>
  <conditionalFormatting sqref="N24">
    <cfRule type="cellIs" dxfId="1165" priority="168" stopIfTrue="1" operator="equal">
      <formula>""</formula>
    </cfRule>
  </conditionalFormatting>
  <conditionalFormatting sqref="P21:P23">
    <cfRule type="cellIs" dxfId="1164" priority="167" stopIfTrue="1" operator="equal">
      <formula>""</formula>
    </cfRule>
  </conditionalFormatting>
  <conditionalFormatting sqref="P24">
    <cfRule type="cellIs" dxfId="1163" priority="165" stopIfTrue="1" operator="equal">
      <formula>""</formula>
    </cfRule>
  </conditionalFormatting>
  <conditionalFormatting sqref="R21:R23">
    <cfRule type="cellIs" dxfId="1162" priority="164" stopIfTrue="1" operator="equal">
      <formula>""</formula>
    </cfRule>
  </conditionalFormatting>
  <conditionalFormatting sqref="R24">
    <cfRule type="cellIs" dxfId="1161" priority="162" stopIfTrue="1" operator="equal">
      <formula>""</formula>
    </cfRule>
  </conditionalFormatting>
  <conditionalFormatting sqref="S21:S23">
    <cfRule type="cellIs" dxfId="1160" priority="161" stopIfTrue="1" operator="equal">
      <formula>""</formula>
    </cfRule>
  </conditionalFormatting>
  <conditionalFormatting sqref="S24">
    <cfRule type="cellIs" dxfId="1159" priority="159" stopIfTrue="1" operator="equal">
      <formula>""</formula>
    </cfRule>
  </conditionalFormatting>
  <conditionalFormatting sqref="E39:F39">
    <cfRule type="cellIs" dxfId="1158" priority="158" stopIfTrue="1" operator="equal">
      <formula>0</formula>
    </cfRule>
  </conditionalFormatting>
  <conditionalFormatting sqref="I39 F39 M39 O39 Q39">
    <cfRule type="cellIs" dxfId="1157" priority="157" stopIfTrue="1" operator="equal">
      <formula>""</formula>
    </cfRule>
  </conditionalFormatting>
  <conditionalFormatting sqref="F39">
    <cfRule type="cellIs" dxfId="1156" priority="156" operator="equal">
      <formula>"''"</formula>
    </cfRule>
  </conditionalFormatting>
  <conditionalFormatting sqref="E38:F38">
    <cfRule type="cellIs" dxfId="1155" priority="155" stopIfTrue="1" operator="equal">
      <formula>0</formula>
    </cfRule>
  </conditionalFormatting>
  <conditionalFormatting sqref="F38 I38 M38 O38 Q38">
    <cfRule type="cellIs" dxfId="1154" priority="154" stopIfTrue="1" operator="equal">
      <formula>""</formula>
    </cfRule>
  </conditionalFormatting>
  <conditionalFormatting sqref="F38">
    <cfRule type="cellIs" dxfId="1153" priority="153" operator="equal">
      <formula>"''"</formula>
    </cfRule>
  </conditionalFormatting>
  <conditionalFormatting sqref="J61">
    <cfRule type="cellIs" dxfId="1152" priority="130" stopIfTrue="1" operator="equal">
      <formula>""</formula>
    </cfRule>
  </conditionalFormatting>
  <conditionalFormatting sqref="J36:J37">
    <cfRule type="cellIs" dxfId="1151" priority="152" stopIfTrue="1" operator="equal">
      <formula>""</formula>
    </cfRule>
  </conditionalFormatting>
  <conditionalFormatting sqref="J39">
    <cfRule type="cellIs" dxfId="1150" priority="151" stopIfTrue="1" operator="equal">
      <formula>""</formula>
    </cfRule>
  </conditionalFormatting>
  <conditionalFormatting sqref="J38">
    <cfRule type="cellIs" dxfId="1149" priority="150" stopIfTrue="1" operator="equal">
      <formula>""</formula>
    </cfRule>
  </conditionalFormatting>
  <conditionalFormatting sqref="K36:K37">
    <cfRule type="cellIs" dxfId="1148" priority="149" stopIfTrue="1" operator="equal">
      <formula>""</formula>
    </cfRule>
  </conditionalFormatting>
  <conditionalFormatting sqref="K39">
    <cfRule type="cellIs" dxfId="1147" priority="148" stopIfTrue="1" operator="equal">
      <formula>""</formula>
    </cfRule>
  </conditionalFormatting>
  <conditionalFormatting sqref="K38">
    <cfRule type="cellIs" dxfId="1146" priority="147" stopIfTrue="1" operator="equal">
      <formula>""</formula>
    </cfRule>
  </conditionalFormatting>
  <conditionalFormatting sqref="L36:L37">
    <cfRule type="cellIs" dxfId="1145" priority="146" stopIfTrue="1" operator="equal">
      <formula>""</formula>
    </cfRule>
  </conditionalFormatting>
  <conditionalFormatting sqref="L39">
    <cfRule type="cellIs" dxfId="1144" priority="145" stopIfTrue="1" operator="equal">
      <formula>""</formula>
    </cfRule>
  </conditionalFormatting>
  <conditionalFormatting sqref="L38">
    <cfRule type="cellIs" dxfId="1143" priority="144" stopIfTrue="1" operator="equal">
      <formula>""</formula>
    </cfRule>
  </conditionalFormatting>
  <conditionalFormatting sqref="N36:N37">
    <cfRule type="cellIs" dxfId="1142" priority="143" stopIfTrue="1" operator="equal">
      <formula>""</formula>
    </cfRule>
  </conditionalFormatting>
  <conditionalFormatting sqref="N39">
    <cfRule type="cellIs" dxfId="1141" priority="142" stopIfTrue="1" operator="equal">
      <formula>""</formula>
    </cfRule>
  </conditionalFormatting>
  <conditionalFormatting sqref="N38">
    <cfRule type="cellIs" dxfId="1140" priority="141" stopIfTrue="1" operator="equal">
      <formula>""</formula>
    </cfRule>
  </conditionalFormatting>
  <conditionalFormatting sqref="P36:P37">
    <cfRule type="cellIs" dxfId="1139" priority="140" stopIfTrue="1" operator="equal">
      <formula>""</formula>
    </cfRule>
  </conditionalFormatting>
  <conditionalFormatting sqref="P39">
    <cfRule type="cellIs" dxfId="1138" priority="139" stopIfTrue="1" operator="equal">
      <formula>""</formula>
    </cfRule>
  </conditionalFormatting>
  <conditionalFormatting sqref="P38">
    <cfRule type="cellIs" dxfId="1137" priority="138" stopIfTrue="1" operator="equal">
      <formula>""</formula>
    </cfRule>
  </conditionalFormatting>
  <conditionalFormatting sqref="R36:R37">
    <cfRule type="cellIs" dxfId="1136" priority="137" stopIfTrue="1" operator="equal">
      <formula>""</formula>
    </cfRule>
  </conditionalFormatting>
  <conditionalFormatting sqref="R39">
    <cfRule type="cellIs" dxfId="1135" priority="136" stopIfTrue="1" operator="equal">
      <formula>""</formula>
    </cfRule>
  </conditionalFormatting>
  <conditionalFormatting sqref="R38">
    <cfRule type="cellIs" dxfId="1134" priority="135" stopIfTrue="1" operator="equal">
      <formula>""</formula>
    </cfRule>
  </conditionalFormatting>
  <conditionalFormatting sqref="S36:S37">
    <cfRule type="cellIs" dxfId="1133" priority="134" stopIfTrue="1" operator="equal">
      <formula>""</formula>
    </cfRule>
  </conditionalFormatting>
  <conditionalFormatting sqref="S39">
    <cfRule type="cellIs" dxfId="1132" priority="133" stopIfTrue="1" operator="equal">
      <formula>""</formula>
    </cfRule>
  </conditionalFormatting>
  <conditionalFormatting sqref="S38">
    <cfRule type="cellIs" dxfId="1131" priority="132" stopIfTrue="1" operator="equal">
      <formula>""</formula>
    </cfRule>
  </conditionalFormatting>
  <conditionalFormatting sqref="J62:J64">
    <cfRule type="cellIs" dxfId="1130" priority="131" stopIfTrue="1" operator="equal">
      <formula>""</formula>
    </cfRule>
  </conditionalFormatting>
  <conditionalFormatting sqref="F141">
    <cfRule type="cellIs" dxfId="1129" priority="129" stopIfTrue="1" operator="equal">
      <formula>""</formula>
    </cfRule>
  </conditionalFormatting>
  <conditionalFormatting sqref="A141">
    <cfRule type="expression" dxfId="1128" priority="123">
      <formula>AND(LEN(A141)=2,VALUE(broj_sheet)&lt;10)</formula>
    </cfRule>
  </conditionalFormatting>
  <conditionalFormatting sqref="A141">
    <cfRule type="expression" dxfId="1127" priority="126">
      <formula>AND(LEN(A141)=3,VALUE(broj_sheet)&gt;=10)</formula>
    </cfRule>
  </conditionalFormatting>
  <conditionalFormatting sqref="A141">
    <cfRule type="expression" dxfId="1126" priority="127">
      <formula>AND(LEN(A141)=4,VALUE(broj_sheet)&gt;=10)</formula>
    </cfRule>
  </conditionalFormatting>
  <conditionalFormatting sqref="A141">
    <cfRule type="expression" dxfId="1125" priority="124">
      <formula>AND(LEN(A141)=3,VALUE(broj_sheet)&lt;10)</formula>
    </cfRule>
  </conditionalFormatting>
  <conditionalFormatting sqref="A141">
    <cfRule type="expression" dxfId="1124" priority="125">
      <formula>AND(LEN(A141)=5,VALUE(broj_sheet)&lt;10)</formula>
    </cfRule>
  </conditionalFormatting>
  <conditionalFormatting sqref="A141">
    <cfRule type="expression" dxfId="1123" priority="128">
      <formula>AND(LEN(A141)=6,VALUE(broj_sheet)&gt;=10)</formula>
    </cfRule>
  </conditionalFormatting>
  <conditionalFormatting sqref="F141">
    <cfRule type="cellIs" dxfId="1122" priority="121" operator="equal">
      <formula>0</formula>
    </cfRule>
    <cfRule type="cellIs" dxfId="1121" priority="122" operator="equal">
      <formula>"''"</formula>
    </cfRule>
  </conditionalFormatting>
  <conditionalFormatting sqref="K61">
    <cfRule type="cellIs" dxfId="1120" priority="110" stopIfTrue="1" operator="equal">
      <formula>""</formula>
    </cfRule>
  </conditionalFormatting>
  <conditionalFormatting sqref="K62:K64">
    <cfRule type="cellIs" dxfId="1119" priority="111" stopIfTrue="1" operator="equal">
      <formula>""</formula>
    </cfRule>
  </conditionalFormatting>
  <conditionalFormatting sqref="L61">
    <cfRule type="cellIs" dxfId="1118" priority="108" stopIfTrue="1" operator="equal">
      <formula>""</formula>
    </cfRule>
  </conditionalFormatting>
  <conditionalFormatting sqref="L62:L64">
    <cfRule type="cellIs" dxfId="1117" priority="109" stopIfTrue="1" operator="equal">
      <formula>""</formula>
    </cfRule>
  </conditionalFormatting>
  <conditionalFormatting sqref="M61">
    <cfRule type="cellIs" dxfId="1116" priority="106" stopIfTrue="1" operator="equal">
      <formula>""</formula>
    </cfRule>
  </conditionalFormatting>
  <conditionalFormatting sqref="M62:M64">
    <cfRule type="cellIs" dxfId="1115" priority="107" stopIfTrue="1" operator="equal">
      <formula>""</formula>
    </cfRule>
  </conditionalFormatting>
  <conditionalFormatting sqref="N61">
    <cfRule type="cellIs" dxfId="1114" priority="104" stopIfTrue="1" operator="equal">
      <formula>""</formula>
    </cfRule>
  </conditionalFormatting>
  <conditionalFormatting sqref="N62:N64">
    <cfRule type="cellIs" dxfId="1113" priority="105" stopIfTrue="1" operator="equal">
      <formula>""</formula>
    </cfRule>
  </conditionalFormatting>
  <conditionalFormatting sqref="O61">
    <cfRule type="cellIs" dxfId="1112" priority="102" stopIfTrue="1" operator="equal">
      <formula>""</formula>
    </cfRule>
  </conditionalFormatting>
  <conditionalFormatting sqref="O62:O64">
    <cfRule type="cellIs" dxfId="1111" priority="103" stopIfTrue="1" operator="equal">
      <formula>""</formula>
    </cfRule>
  </conditionalFormatting>
  <conditionalFormatting sqref="P61">
    <cfRule type="cellIs" dxfId="1110" priority="100" stopIfTrue="1" operator="equal">
      <formula>""</formula>
    </cfRule>
  </conditionalFormatting>
  <conditionalFormatting sqref="P62:P64">
    <cfRule type="cellIs" dxfId="1109" priority="101" stopIfTrue="1" operator="equal">
      <formula>""</formula>
    </cfRule>
  </conditionalFormatting>
  <conditionalFormatting sqref="Q61">
    <cfRule type="cellIs" dxfId="1108" priority="98" stopIfTrue="1" operator="equal">
      <formula>""</formula>
    </cfRule>
  </conditionalFormatting>
  <conditionalFormatting sqref="Q62:Q64">
    <cfRule type="cellIs" dxfId="1107" priority="99" stopIfTrue="1" operator="equal">
      <formula>""</formula>
    </cfRule>
  </conditionalFormatting>
  <conditionalFormatting sqref="R61">
    <cfRule type="cellIs" dxfId="1106" priority="96" stopIfTrue="1" operator="equal">
      <formula>""</formula>
    </cfRule>
  </conditionalFormatting>
  <conditionalFormatting sqref="R62:R64">
    <cfRule type="cellIs" dxfId="1105" priority="97" stopIfTrue="1" operator="equal">
      <formula>""</formula>
    </cfRule>
  </conditionalFormatting>
  <conditionalFormatting sqref="S61">
    <cfRule type="cellIs" dxfId="1104" priority="94" stopIfTrue="1" operator="equal">
      <formula>""</formula>
    </cfRule>
  </conditionalFormatting>
  <conditionalFormatting sqref="S62:S64">
    <cfRule type="cellIs" dxfId="1103" priority="95" stopIfTrue="1" operator="equal">
      <formula>""</formula>
    </cfRule>
  </conditionalFormatting>
  <conditionalFormatting sqref="L114:S114">
    <cfRule type="cellIs" dxfId="1102" priority="93" stopIfTrue="1" operator="equal">
      <formula>""</formula>
    </cfRule>
  </conditionalFormatting>
  <conditionalFormatting sqref="O21:O23">
    <cfRule type="cellIs" dxfId="1101" priority="82" stopIfTrue="1" operator="equal">
      <formula>""</formula>
    </cfRule>
  </conditionalFormatting>
  <conditionalFormatting sqref="O24">
    <cfRule type="cellIs" dxfId="1100" priority="80" stopIfTrue="1" operator="equal">
      <formula>""</formula>
    </cfRule>
  </conditionalFormatting>
  <conditionalFormatting sqref="Q21:Q23">
    <cfRule type="cellIs" dxfId="1099" priority="79" stopIfTrue="1" operator="equal">
      <formula>""</formula>
    </cfRule>
  </conditionalFormatting>
  <conditionalFormatting sqref="Q24">
    <cfRule type="cellIs" dxfId="1098" priority="77" stopIfTrue="1" operator="equal">
      <formula>""</formula>
    </cfRule>
  </conditionalFormatting>
  <conditionalFormatting sqref="U21:U23">
    <cfRule type="cellIs" dxfId="1097" priority="66" stopIfTrue="1" operator="equal">
      <formula>""</formula>
    </cfRule>
  </conditionalFormatting>
  <conditionalFormatting sqref="U24">
    <cfRule type="cellIs" dxfId="1096" priority="64" stopIfTrue="1" operator="equal">
      <formula>""</formula>
    </cfRule>
  </conditionalFormatting>
  <conditionalFormatting sqref="I127:U127">
    <cfRule type="cellIs" dxfId="1095" priority="60" stopIfTrue="1" operator="equal">
      <formula>""</formula>
    </cfRule>
  </conditionalFormatting>
  <conditionalFormatting sqref="A127">
    <cfRule type="expression" dxfId="1094" priority="54">
      <formula>AND(LEN(A127)=2,VALUE(broj_sheet)&lt;10)</formula>
    </cfRule>
  </conditionalFormatting>
  <conditionalFormatting sqref="A127">
    <cfRule type="expression" dxfId="1093" priority="57">
      <formula>AND(LEN(A127)=3,VALUE(broj_sheet)&gt;=10)</formula>
    </cfRule>
  </conditionalFormatting>
  <conditionalFormatting sqref="A127">
    <cfRule type="expression" dxfId="1092" priority="58">
      <formula>AND(LEN(A127)=4,VALUE(broj_sheet)&gt;=10)</formula>
    </cfRule>
  </conditionalFormatting>
  <conditionalFormatting sqref="A127">
    <cfRule type="expression" dxfId="1091" priority="55">
      <formula>AND(LEN(A127)=3,VALUE(broj_sheet)&lt;10)</formula>
    </cfRule>
  </conditionalFormatting>
  <conditionalFormatting sqref="A127">
    <cfRule type="expression" dxfId="1090" priority="56">
      <formula>AND(LEN(A127)=5,VALUE(broj_sheet)&lt;10)</formula>
    </cfRule>
  </conditionalFormatting>
  <conditionalFormatting sqref="A127">
    <cfRule type="expression" dxfId="1089" priority="59">
      <formula>AND(LEN(A127)=6,VALUE(broj_sheet)&gt;=10)</formula>
    </cfRule>
  </conditionalFormatting>
  <conditionalFormatting sqref="A127">
    <cfRule type="cellIs" dxfId="1088" priority="53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79998168889431442"/>
  </sheetPr>
  <dimension ref="A1:V185"/>
  <sheetViews>
    <sheetView view="pageBreakPreview" zoomScaleNormal="70" zoomScaleSheetLayoutView="100" workbookViewId="0">
      <pane ySplit="4" topLeftCell="A137" activePane="bottomLeft" state="frozen"/>
      <selection pane="bottomLeft" activeCell="G71" sqref="G71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7. PO DONJI MIHOLJAC</v>
      </c>
      <c r="E2" s="162" t="str">
        <f t="shared" ref="E2:H2" ca="1" si="0">INDIRECT(ADDRESS(ROW(),COLUMN()+2+broj_sheet))</f>
        <v>PO SLAVONSKI BROD</v>
      </c>
      <c r="F2" s="162" t="str">
        <f t="shared" ca="1" si="0"/>
        <v>PO DONJI MIHOLJAC</v>
      </c>
      <c r="G2" s="162" t="str">
        <f t="shared" ca="1" si="0"/>
        <v>PO VODNJAN</v>
      </c>
      <c r="H2" s="162" t="str">
        <f t="shared" ca="1" si="0"/>
        <v>PO LUČKO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1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71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711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71101</v>
      </c>
      <c r="B8" s="32" t="s">
        <v>88</v>
      </c>
      <c r="C8" s="41"/>
      <c r="D8" s="41"/>
      <c r="E8" s="42" t="s">
        <v>7</v>
      </c>
      <c r="F8" s="43">
        <f t="shared" ref="F8:F37" ca="1" si="2">INDIRECT(ADDRESS(ROW(),COLUMN()+2+broj_sheet))</f>
        <v>1</v>
      </c>
      <c r="G8" s="44"/>
      <c r="H8" s="44">
        <f t="shared" ref="H8:H20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26" si="4">SUM(I8:U8)*G8</f>
        <v>0</v>
      </c>
    </row>
    <row r="9" spans="1:22" s="24" customFormat="1" ht="56.25" x14ac:dyDescent="0.2">
      <c r="A9" s="65">
        <f t="shared" ca="1" si="1"/>
        <v>71102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71103</v>
      </c>
      <c r="B10" s="32" t="s">
        <v>58</v>
      </c>
      <c r="C10" s="41"/>
      <c r="D10" s="41"/>
      <c r="E10" s="42" t="s">
        <v>7</v>
      </c>
      <c r="F10" s="43">
        <f t="shared" ca="1" si="2"/>
        <v>10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71104</v>
      </c>
      <c r="B11" s="32" t="s">
        <v>89</v>
      </c>
      <c r="C11" s="41"/>
      <c r="D11" s="41"/>
      <c r="E11" s="42" t="s">
        <v>7</v>
      </c>
      <c r="F11" s="43">
        <f t="shared" ca="1" si="2"/>
        <v>10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71105</v>
      </c>
      <c r="B12" s="32" t="s">
        <v>90</v>
      </c>
      <c r="C12" s="41"/>
      <c r="D12" s="41"/>
      <c r="E12" s="42" t="s">
        <v>7</v>
      </c>
      <c r="F12" s="43">
        <f t="shared" ca="1" si="2"/>
        <v>10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71106</v>
      </c>
      <c r="B13" s="32" t="s">
        <v>91</v>
      </c>
      <c r="C13" s="41"/>
      <c r="D13" s="41"/>
      <c r="E13" s="42" t="s">
        <v>7</v>
      </c>
      <c r="F13" s="43">
        <f t="shared" ca="1" si="2"/>
        <v>10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24" customFormat="1" ht="168.75" x14ac:dyDescent="0.2">
      <c r="A14" s="65">
        <f t="shared" ca="1" si="1"/>
        <v>71107</v>
      </c>
      <c r="B14" s="32" t="s">
        <v>93</v>
      </c>
      <c r="C14" s="41"/>
      <c r="D14" s="41"/>
      <c r="E14" s="42" t="s">
        <v>7</v>
      </c>
      <c r="F14" s="43">
        <f t="shared" ca="1" si="2"/>
        <v>1</v>
      </c>
      <c r="G14" s="44"/>
      <c r="H14" s="44">
        <f t="shared" ca="1" si="3"/>
        <v>0</v>
      </c>
      <c r="I14" s="91">
        <v>0</v>
      </c>
      <c r="J14" s="70">
        <v>1</v>
      </c>
      <c r="K14" s="70">
        <v>0</v>
      </c>
      <c r="L14" s="70">
        <v>0</v>
      </c>
      <c r="M14" s="70">
        <v>3</v>
      </c>
      <c r="N14" s="70">
        <v>0</v>
      </c>
      <c r="O14" s="70">
        <v>1</v>
      </c>
      <c r="P14" s="70">
        <v>0</v>
      </c>
      <c r="Q14" s="70">
        <v>1</v>
      </c>
      <c r="R14" s="70">
        <v>1</v>
      </c>
      <c r="S14" s="70">
        <v>1</v>
      </c>
      <c r="T14" s="70">
        <v>0</v>
      </c>
      <c r="U14" s="70">
        <v>0</v>
      </c>
      <c r="V14" s="72">
        <f t="shared" si="4"/>
        <v>0</v>
      </c>
    </row>
    <row r="15" spans="1:22" s="24" customFormat="1" ht="225" x14ac:dyDescent="0.2">
      <c r="A15" s="65">
        <f t="shared" ca="1" si="1"/>
        <v>71108</v>
      </c>
      <c r="B15" s="32" t="s">
        <v>95</v>
      </c>
      <c r="C15" s="41"/>
      <c r="D15" s="41" t="s">
        <v>19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0</v>
      </c>
      <c r="V15" s="72">
        <f t="shared" si="4"/>
        <v>0</v>
      </c>
    </row>
    <row r="16" spans="1:22" s="24" customFormat="1" ht="22.5" x14ac:dyDescent="0.2">
      <c r="A16" s="65">
        <f t="shared" ca="1" si="1"/>
        <v>71109</v>
      </c>
      <c r="B16" s="32" t="s">
        <v>72</v>
      </c>
      <c r="C16" s="46" t="s">
        <v>23</v>
      </c>
      <c r="D16" s="46" t="s">
        <v>23</v>
      </c>
      <c r="E16" s="42" t="s">
        <v>7</v>
      </c>
      <c r="F16" s="43">
        <f t="shared" ca="1" si="2"/>
        <v>2</v>
      </c>
      <c r="G16" s="44"/>
      <c r="H16" s="44">
        <f t="shared" ca="1" si="3"/>
        <v>0</v>
      </c>
      <c r="I16" s="49">
        <v>2</v>
      </c>
      <c r="J16" s="45">
        <v>2</v>
      </c>
      <c r="K16" s="45">
        <v>2</v>
      </c>
      <c r="L16" s="45">
        <v>2</v>
      </c>
      <c r="M16" s="45">
        <v>4</v>
      </c>
      <c r="N16" s="45">
        <v>2</v>
      </c>
      <c r="O16" s="45">
        <v>2</v>
      </c>
      <c r="P16" s="45">
        <v>2</v>
      </c>
      <c r="Q16" s="45">
        <v>2</v>
      </c>
      <c r="R16" s="45">
        <v>2</v>
      </c>
      <c r="S16" s="45">
        <v>2</v>
      </c>
      <c r="T16" s="45">
        <v>0</v>
      </c>
      <c r="U16" s="45">
        <v>0</v>
      </c>
      <c r="V16" s="72">
        <f t="shared" si="4"/>
        <v>0</v>
      </c>
    </row>
    <row r="17" spans="1:22" s="24" customFormat="1" ht="33.75" x14ac:dyDescent="0.2">
      <c r="A17" s="65">
        <f t="shared" ca="1" si="1"/>
        <v>71110</v>
      </c>
      <c r="B17" s="32" t="s">
        <v>129</v>
      </c>
      <c r="C17" s="46" t="s">
        <v>23</v>
      </c>
      <c r="D17" s="46" t="s">
        <v>23</v>
      </c>
      <c r="E17" s="42" t="s">
        <v>7</v>
      </c>
      <c r="F17" s="43">
        <f t="shared" ca="1" si="2"/>
        <v>1</v>
      </c>
      <c r="G17" s="44"/>
      <c r="H17" s="44">
        <f t="shared" ca="1" si="3"/>
        <v>0</v>
      </c>
      <c r="I17" s="49">
        <v>1</v>
      </c>
      <c r="J17" s="45">
        <v>1</v>
      </c>
      <c r="K17" s="45">
        <v>1</v>
      </c>
      <c r="L17" s="45">
        <v>1</v>
      </c>
      <c r="M17" s="45">
        <v>2</v>
      </c>
      <c r="N17" s="45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5">
        <v>0</v>
      </c>
      <c r="U17" s="45">
        <v>1</v>
      </c>
      <c r="V17" s="72">
        <f t="shared" si="4"/>
        <v>0</v>
      </c>
    </row>
    <row r="18" spans="1:22" s="24" customFormat="1" ht="33.75" x14ac:dyDescent="0.2">
      <c r="A18" s="65">
        <f t="shared" ca="1" si="1"/>
        <v>71111</v>
      </c>
      <c r="B18" s="32" t="s">
        <v>164</v>
      </c>
      <c r="C18" s="46" t="s">
        <v>23</v>
      </c>
      <c r="D18" s="46" t="s">
        <v>23</v>
      </c>
      <c r="E18" s="42" t="s">
        <v>7</v>
      </c>
      <c r="F18" s="43">
        <f t="shared" ca="1" si="2"/>
        <v>24</v>
      </c>
      <c r="G18" s="44"/>
      <c r="H18" s="44">
        <f t="shared" ca="1" si="3"/>
        <v>0</v>
      </c>
      <c r="I18" s="49">
        <v>24</v>
      </c>
      <c r="J18" s="45">
        <v>16</v>
      </c>
      <c r="K18" s="45">
        <v>20</v>
      </c>
      <c r="L18" s="45">
        <v>24</v>
      </c>
      <c r="M18" s="45">
        <v>48</v>
      </c>
      <c r="N18" s="45">
        <v>24</v>
      </c>
      <c r="O18" s="45">
        <v>24</v>
      </c>
      <c r="P18" s="45">
        <v>24</v>
      </c>
      <c r="Q18" s="45">
        <v>24</v>
      </c>
      <c r="R18" s="45">
        <v>24</v>
      </c>
      <c r="S18" s="45">
        <v>24</v>
      </c>
      <c r="T18" s="45">
        <v>0</v>
      </c>
      <c r="U18" s="45">
        <v>24</v>
      </c>
      <c r="V18" s="72">
        <f t="shared" si="4"/>
        <v>0</v>
      </c>
    </row>
    <row r="19" spans="1:22" s="89" customFormat="1" ht="191.25" x14ac:dyDescent="0.2">
      <c r="A19" s="65">
        <f t="shared" ca="1" si="1"/>
        <v>71112</v>
      </c>
      <c r="B19" s="32" t="s">
        <v>135</v>
      </c>
      <c r="C19" s="46"/>
      <c r="D19" s="46"/>
      <c r="E19" s="42" t="s">
        <v>7</v>
      </c>
      <c r="F19" s="43">
        <f t="shared" ca="1" si="2"/>
        <v>4</v>
      </c>
      <c r="G19" s="44"/>
      <c r="H19" s="44">
        <f t="shared" ca="1" si="3"/>
        <v>0</v>
      </c>
      <c r="I19" s="91">
        <v>1</v>
      </c>
      <c r="J19" s="68">
        <v>0</v>
      </c>
      <c r="K19" s="68">
        <v>0</v>
      </c>
      <c r="L19" s="68">
        <v>1</v>
      </c>
      <c r="M19" s="68">
        <v>2</v>
      </c>
      <c r="N19" s="68">
        <v>1</v>
      </c>
      <c r="O19" s="68">
        <v>4</v>
      </c>
      <c r="P19" s="68">
        <v>0</v>
      </c>
      <c r="Q19" s="68">
        <v>3</v>
      </c>
      <c r="R19" s="68">
        <v>3</v>
      </c>
      <c r="S19" s="68">
        <v>1</v>
      </c>
      <c r="T19" s="68">
        <v>0</v>
      </c>
      <c r="U19" s="68">
        <v>0</v>
      </c>
      <c r="V19" s="72">
        <f t="shared" si="4"/>
        <v>0</v>
      </c>
    </row>
    <row r="20" spans="1:22" s="24" customFormat="1" ht="135" x14ac:dyDescent="0.2">
      <c r="A20" s="65">
        <f t="shared" ca="1" si="1"/>
        <v>71113</v>
      </c>
      <c r="B20" s="32" t="s">
        <v>137</v>
      </c>
      <c r="C20" s="41"/>
      <c r="D20" s="41"/>
      <c r="E20" s="42" t="s">
        <v>7</v>
      </c>
      <c r="F20" s="43">
        <f t="shared" ca="1" si="2"/>
        <v>1</v>
      </c>
      <c r="G20" s="44"/>
      <c r="H20" s="44">
        <f t="shared" ca="1" si="3"/>
        <v>0</v>
      </c>
      <c r="I20" s="49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0</v>
      </c>
      <c r="U20" s="45">
        <v>0</v>
      </c>
      <c r="V20" s="72">
        <f t="shared" si="4"/>
        <v>0</v>
      </c>
    </row>
    <row r="21" spans="1:22" s="24" customFormat="1" ht="33.75" x14ac:dyDescent="0.2">
      <c r="A21" s="66">
        <f t="shared" ca="1" si="1"/>
        <v>71114</v>
      </c>
      <c r="B21" s="32" t="s">
        <v>33</v>
      </c>
      <c r="C21" s="135"/>
      <c r="D21" s="135"/>
      <c r="E21" s="42" t="s">
        <v>24</v>
      </c>
      <c r="F21" s="43">
        <f t="shared" ca="1" si="2"/>
        <v>1</v>
      </c>
      <c r="G21" s="47"/>
      <c r="H21" s="47">
        <f ca="1">G21*F21</f>
        <v>0</v>
      </c>
      <c r="I21" s="49">
        <v>1</v>
      </c>
      <c r="J21" s="49">
        <v>1</v>
      </c>
      <c r="K21" s="49">
        <v>1</v>
      </c>
      <c r="L21" s="49">
        <v>1</v>
      </c>
      <c r="M21" s="45">
        <v>2</v>
      </c>
      <c r="N21" s="49">
        <v>1</v>
      </c>
      <c r="O21" s="45">
        <v>1</v>
      </c>
      <c r="P21" s="49">
        <v>1</v>
      </c>
      <c r="Q21" s="45">
        <v>1</v>
      </c>
      <c r="R21" s="49">
        <v>1</v>
      </c>
      <c r="S21" s="49">
        <v>1</v>
      </c>
      <c r="T21" s="45">
        <v>0</v>
      </c>
      <c r="U21" s="45">
        <v>1</v>
      </c>
      <c r="V21" s="72">
        <f t="shared" si="4"/>
        <v>0</v>
      </c>
    </row>
    <row r="22" spans="1:22" s="24" customFormat="1" x14ac:dyDescent="0.2">
      <c r="A22" s="93">
        <f ca="1">A21</f>
        <v>71114</v>
      </c>
      <c r="B22" s="32" t="s">
        <v>50</v>
      </c>
      <c r="C22" s="136"/>
      <c r="D22" s="136"/>
      <c r="E22" s="42" t="s">
        <v>7</v>
      </c>
      <c r="F22" s="43">
        <f t="shared" ca="1" si="2"/>
        <v>1</v>
      </c>
      <c r="G22" s="50"/>
      <c r="H22" s="50"/>
      <c r="I22" s="49">
        <v>1</v>
      </c>
      <c r="J22" s="49">
        <v>1</v>
      </c>
      <c r="K22" s="49">
        <v>1</v>
      </c>
      <c r="L22" s="49">
        <v>1</v>
      </c>
      <c r="M22" s="45">
        <v>1</v>
      </c>
      <c r="N22" s="49">
        <v>1</v>
      </c>
      <c r="O22" s="45">
        <v>1</v>
      </c>
      <c r="P22" s="49">
        <v>1</v>
      </c>
      <c r="Q22" s="45">
        <v>1</v>
      </c>
      <c r="R22" s="49">
        <v>1</v>
      </c>
      <c r="S22" s="49">
        <v>1</v>
      </c>
      <c r="T22" s="45">
        <v>0</v>
      </c>
      <c r="U22" s="45">
        <v>1</v>
      </c>
      <c r="V22" s="72">
        <f t="shared" si="4"/>
        <v>0</v>
      </c>
    </row>
    <row r="23" spans="1:22" s="24" customFormat="1" x14ac:dyDescent="0.2">
      <c r="A23" s="93">
        <f t="shared" ref="A23:A35" ca="1" si="5">A22</f>
        <v>71114</v>
      </c>
      <c r="B23" s="32" t="s">
        <v>30</v>
      </c>
      <c r="C23" s="136"/>
      <c r="D23" s="136"/>
      <c r="E23" s="42" t="s">
        <v>7</v>
      </c>
      <c r="F23" s="43">
        <f t="shared" ca="1" si="2"/>
        <v>1</v>
      </c>
      <c r="G23" s="50"/>
      <c r="H23" s="50"/>
      <c r="I23" s="49">
        <v>1</v>
      </c>
      <c r="J23" s="49">
        <v>1</v>
      </c>
      <c r="K23" s="49">
        <v>1</v>
      </c>
      <c r="L23" s="49">
        <v>1</v>
      </c>
      <c r="M23" s="45">
        <v>1</v>
      </c>
      <c r="N23" s="49">
        <v>1</v>
      </c>
      <c r="O23" s="45">
        <v>1</v>
      </c>
      <c r="P23" s="49">
        <v>1</v>
      </c>
      <c r="Q23" s="45">
        <v>1</v>
      </c>
      <c r="R23" s="49">
        <v>1</v>
      </c>
      <c r="S23" s="49">
        <v>1</v>
      </c>
      <c r="T23" s="45">
        <v>0</v>
      </c>
      <c r="U23" s="45">
        <v>1</v>
      </c>
      <c r="V23" s="72">
        <f t="shared" si="4"/>
        <v>0</v>
      </c>
    </row>
    <row r="24" spans="1:22" s="24" customFormat="1" x14ac:dyDescent="0.2">
      <c r="A24" s="93">
        <f t="shared" ca="1" si="5"/>
        <v>71114</v>
      </c>
      <c r="B24" s="32" t="s">
        <v>28</v>
      </c>
      <c r="C24" s="136"/>
      <c r="D24" s="136"/>
      <c r="E24" s="42" t="s">
        <v>7</v>
      </c>
      <c r="F24" s="43">
        <f t="shared" ca="1" si="2"/>
        <v>1</v>
      </c>
      <c r="G24" s="50"/>
      <c r="H24" s="50"/>
      <c r="I24" s="49">
        <v>1</v>
      </c>
      <c r="J24" s="49">
        <v>1</v>
      </c>
      <c r="K24" s="49">
        <v>1</v>
      </c>
      <c r="L24" s="49">
        <v>1</v>
      </c>
      <c r="M24" s="45">
        <v>1</v>
      </c>
      <c r="N24" s="49">
        <v>1</v>
      </c>
      <c r="O24" s="45">
        <v>1</v>
      </c>
      <c r="P24" s="49">
        <v>1</v>
      </c>
      <c r="Q24" s="45">
        <v>1</v>
      </c>
      <c r="R24" s="49">
        <v>1</v>
      </c>
      <c r="S24" s="49">
        <v>1</v>
      </c>
      <c r="T24" s="45">
        <v>0</v>
      </c>
      <c r="U24" s="45">
        <v>1</v>
      </c>
      <c r="V24" s="72">
        <f t="shared" si="4"/>
        <v>0</v>
      </c>
    </row>
    <row r="25" spans="1:22" s="24" customFormat="1" x14ac:dyDescent="0.2">
      <c r="A25" s="93">
        <f t="shared" ca="1" si="5"/>
        <v>71114</v>
      </c>
      <c r="B25" s="32" t="s">
        <v>25</v>
      </c>
      <c r="C25" s="136"/>
      <c r="D25" s="136"/>
      <c r="E25" s="139" t="s">
        <v>23</v>
      </c>
      <c r="F25" s="139" t="s">
        <v>23</v>
      </c>
      <c r="G25" s="50"/>
      <c r="H25" s="50"/>
      <c r="I25" s="49"/>
      <c r="J25" s="49"/>
      <c r="K25" s="49"/>
      <c r="L25" s="49"/>
      <c r="M25" s="45"/>
      <c r="N25" s="49"/>
      <c r="O25" s="45"/>
      <c r="P25" s="49"/>
      <c r="Q25" s="45"/>
      <c r="R25" s="49"/>
      <c r="S25" s="49"/>
      <c r="T25" s="45"/>
      <c r="U25" s="45"/>
      <c r="V25" s="72">
        <f t="shared" si="4"/>
        <v>0</v>
      </c>
    </row>
    <row r="26" spans="1:22" s="24" customFormat="1" x14ac:dyDescent="0.2">
      <c r="A26" s="93">
        <f t="shared" ca="1" si="5"/>
        <v>71114</v>
      </c>
      <c r="B26" s="32" t="s">
        <v>29</v>
      </c>
      <c r="C26" s="136"/>
      <c r="D26" s="136"/>
      <c r="E26" s="42" t="s">
        <v>7</v>
      </c>
      <c r="F26" s="43">
        <f t="shared" ca="1" si="2"/>
        <v>1</v>
      </c>
      <c r="G26" s="50"/>
      <c r="H26" s="50"/>
      <c r="I26" s="49">
        <v>1</v>
      </c>
      <c r="J26" s="49">
        <v>1</v>
      </c>
      <c r="K26" s="49">
        <v>1</v>
      </c>
      <c r="L26" s="49">
        <v>1</v>
      </c>
      <c r="M26" s="45">
        <v>1</v>
      </c>
      <c r="N26" s="49">
        <v>1</v>
      </c>
      <c r="O26" s="45">
        <v>1</v>
      </c>
      <c r="P26" s="49">
        <v>1</v>
      </c>
      <c r="Q26" s="45">
        <v>1</v>
      </c>
      <c r="R26" s="49">
        <v>1</v>
      </c>
      <c r="S26" s="49">
        <v>1</v>
      </c>
      <c r="T26" s="45">
        <v>0</v>
      </c>
      <c r="U26" s="45">
        <v>1</v>
      </c>
      <c r="V26" s="72">
        <f t="shared" si="4"/>
        <v>0</v>
      </c>
    </row>
    <row r="27" spans="1:22" s="24" customFormat="1" x14ac:dyDescent="0.2">
      <c r="A27" s="93">
        <f t="shared" ca="1" si="5"/>
        <v>71114</v>
      </c>
      <c r="B27" s="32" t="s">
        <v>158</v>
      </c>
      <c r="C27" s="136"/>
      <c r="D27" s="136"/>
      <c r="E27" s="42" t="s">
        <v>7</v>
      </c>
      <c r="F27" s="43">
        <f t="shared" ca="1" si="2"/>
        <v>7</v>
      </c>
      <c r="G27" s="50"/>
      <c r="H27" s="50"/>
      <c r="I27" s="49">
        <v>7</v>
      </c>
      <c r="J27" s="49">
        <v>7</v>
      </c>
      <c r="K27" s="49">
        <v>7</v>
      </c>
      <c r="L27" s="49">
        <v>7</v>
      </c>
      <c r="M27" s="45">
        <v>7</v>
      </c>
      <c r="N27" s="49">
        <v>7</v>
      </c>
      <c r="O27" s="45">
        <v>7</v>
      </c>
      <c r="P27" s="49">
        <v>7</v>
      </c>
      <c r="Q27" s="45">
        <v>7</v>
      </c>
      <c r="R27" s="49">
        <v>7</v>
      </c>
      <c r="S27" s="49">
        <v>7</v>
      </c>
      <c r="T27" s="45"/>
      <c r="U27" s="45">
        <v>7</v>
      </c>
      <c r="V27" s="72"/>
    </row>
    <row r="28" spans="1:22" s="24" customFormat="1" x14ac:dyDescent="0.2">
      <c r="A28" s="93">
        <f t="shared" ca="1" si="5"/>
        <v>71114</v>
      </c>
      <c r="B28" s="32" t="s">
        <v>27</v>
      </c>
      <c r="C28" s="136"/>
      <c r="D28" s="136"/>
      <c r="E28" s="42" t="s">
        <v>7</v>
      </c>
      <c r="F28" s="43">
        <f t="shared" ca="1" si="2"/>
        <v>5</v>
      </c>
      <c r="G28" s="50"/>
      <c r="H28" s="50"/>
      <c r="I28" s="49">
        <v>6</v>
      </c>
      <c r="J28" s="49">
        <v>6</v>
      </c>
      <c r="K28" s="49">
        <v>6</v>
      </c>
      <c r="L28" s="49">
        <v>6</v>
      </c>
      <c r="M28" s="45">
        <v>5</v>
      </c>
      <c r="N28" s="49">
        <v>6</v>
      </c>
      <c r="O28" s="45">
        <v>5</v>
      </c>
      <c r="P28" s="49">
        <v>6</v>
      </c>
      <c r="Q28" s="45">
        <v>5</v>
      </c>
      <c r="R28" s="49">
        <v>6</v>
      </c>
      <c r="S28" s="49">
        <v>6</v>
      </c>
      <c r="T28" s="45">
        <v>0</v>
      </c>
      <c r="U28" s="45">
        <v>5</v>
      </c>
      <c r="V28" s="72">
        <f t="shared" ref="V28:V38" si="6">SUM(I28:U28)*G28</f>
        <v>0</v>
      </c>
    </row>
    <row r="29" spans="1:22" s="24" customFormat="1" x14ac:dyDescent="0.2">
      <c r="A29" s="93">
        <f t="shared" ca="1" si="5"/>
        <v>71114</v>
      </c>
      <c r="B29" s="32" t="s">
        <v>31</v>
      </c>
      <c r="C29" s="136"/>
      <c r="D29" s="136"/>
      <c r="E29" s="42" t="s">
        <v>7</v>
      </c>
      <c r="F29" s="43">
        <f t="shared" ca="1" si="2"/>
        <v>1</v>
      </c>
      <c r="G29" s="50"/>
      <c r="H29" s="50"/>
      <c r="I29" s="49">
        <v>1</v>
      </c>
      <c r="J29" s="49">
        <v>1</v>
      </c>
      <c r="K29" s="49">
        <v>1</v>
      </c>
      <c r="L29" s="49">
        <v>1</v>
      </c>
      <c r="M29" s="45">
        <v>1</v>
      </c>
      <c r="N29" s="49">
        <v>1</v>
      </c>
      <c r="O29" s="45">
        <v>1</v>
      </c>
      <c r="P29" s="49">
        <v>1</v>
      </c>
      <c r="Q29" s="45">
        <v>1</v>
      </c>
      <c r="R29" s="49">
        <v>1</v>
      </c>
      <c r="S29" s="49">
        <v>1</v>
      </c>
      <c r="T29" s="45">
        <v>0</v>
      </c>
      <c r="U29" s="45">
        <v>1</v>
      </c>
      <c r="V29" s="72">
        <f t="shared" si="6"/>
        <v>0</v>
      </c>
    </row>
    <row r="30" spans="1:22" s="24" customFormat="1" x14ac:dyDescent="0.2">
      <c r="A30" s="93">
        <f t="shared" ca="1" si="5"/>
        <v>71114</v>
      </c>
      <c r="B30" s="32" t="s">
        <v>32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>
        <v>0</v>
      </c>
      <c r="U30" s="45">
        <v>1</v>
      </c>
      <c r="V30" s="72">
        <f t="shared" si="6"/>
        <v>0</v>
      </c>
    </row>
    <row r="31" spans="1:22" s="24" customFormat="1" ht="22.5" x14ac:dyDescent="0.2">
      <c r="A31" s="93">
        <f t="shared" ca="1" si="5"/>
        <v>71114</v>
      </c>
      <c r="B31" s="32" t="s">
        <v>51</v>
      </c>
      <c r="C31" s="136"/>
      <c r="D31" s="136"/>
      <c r="E31" s="42" t="s">
        <v>7</v>
      </c>
      <c r="F31" s="43">
        <f t="shared" ca="1" si="2"/>
        <v>1</v>
      </c>
      <c r="G31" s="50"/>
      <c r="H31" s="50"/>
      <c r="I31" s="49">
        <v>1</v>
      </c>
      <c r="J31" s="49">
        <v>1</v>
      </c>
      <c r="K31" s="49">
        <v>1</v>
      </c>
      <c r="L31" s="49">
        <v>1</v>
      </c>
      <c r="M31" s="45">
        <v>1</v>
      </c>
      <c r="N31" s="49">
        <v>1</v>
      </c>
      <c r="O31" s="45">
        <v>1</v>
      </c>
      <c r="P31" s="49">
        <v>1</v>
      </c>
      <c r="Q31" s="45">
        <v>1</v>
      </c>
      <c r="R31" s="49">
        <v>1</v>
      </c>
      <c r="S31" s="49">
        <v>1</v>
      </c>
      <c r="T31" s="45">
        <v>0</v>
      </c>
      <c r="U31" s="45">
        <v>1</v>
      </c>
      <c r="V31" s="72">
        <f t="shared" si="6"/>
        <v>0</v>
      </c>
    </row>
    <row r="32" spans="1:22" s="24" customFormat="1" ht="22.5" x14ac:dyDescent="0.2">
      <c r="A32" s="93">
        <f t="shared" ca="1" si="5"/>
        <v>71114</v>
      </c>
      <c r="B32" s="32" t="s">
        <v>52</v>
      </c>
      <c r="C32" s="136"/>
      <c r="D32" s="136"/>
      <c r="E32" s="42" t="s">
        <v>7</v>
      </c>
      <c r="F32" s="43">
        <f t="shared" ca="1" si="2"/>
        <v>1</v>
      </c>
      <c r="G32" s="50"/>
      <c r="H32" s="50"/>
      <c r="I32" s="49">
        <v>0</v>
      </c>
      <c r="J32" s="49">
        <v>0</v>
      </c>
      <c r="K32" s="49">
        <v>0</v>
      </c>
      <c r="L32" s="49">
        <v>0</v>
      </c>
      <c r="M32" s="45">
        <v>1</v>
      </c>
      <c r="N32" s="49">
        <v>0</v>
      </c>
      <c r="O32" s="45">
        <v>1</v>
      </c>
      <c r="P32" s="49">
        <v>0</v>
      </c>
      <c r="Q32" s="45">
        <v>1</v>
      </c>
      <c r="R32" s="49">
        <v>0</v>
      </c>
      <c r="S32" s="49">
        <v>0</v>
      </c>
      <c r="T32" s="45">
        <v>0</v>
      </c>
      <c r="U32" s="45">
        <v>1</v>
      </c>
      <c r="V32" s="72">
        <f t="shared" si="6"/>
        <v>0</v>
      </c>
    </row>
    <row r="33" spans="1:22" s="24" customFormat="1" ht="22.5" x14ac:dyDescent="0.2">
      <c r="A33" s="93">
        <f t="shared" ca="1" si="5"/>
        <v>71114</v>
      </c>
      <c r="B33" s="32" t="s">
        <v>53</v>
      </c>
      <c r="C33" s="136"/>
      <c r="D33" s="136"/>
      <c r="E33" s="42" t="s">
        <v>7</v>
      </c>
      <c r="F33" s="43">
        <f t="shared" ca="1" si="2"/>
        <v>1</v>
      </c>
      <c r="G33" s="50"/>
      <c r="H33" s="50"/>
      <c r="I33" s="49">
        <v>1</v>
      </c>
      <c r="J33" s="49">
        <v>1</v>
      </c>
      <c r="K33" s="49">
        <v>1</v>
      </c>
      <c r="L33" s="49">
        <v>1</v>
      </c>
      <c r="M33" s="45">
        <v>1</v>
      </c>
      <c r="N33" s="49">
        <v>1</v>
      </c>
      <c r="O33" s="45">
        <v>1</v>
      </c>
      <c r="P33" s="49">
        <v>1</v>
      </c>
      <c r="Q33" s="45">
        <v>1</v>
      </c>
      <c r="R33" s="49">
        <v>1</v>
      </c>
      <c r="S33" s="49">
        <v>1</v>
      </c>
      <c r="T33" s="45">
        <v>0</v>
      </c>
      <c r="U33" s="45">
        <v>1</v>
      </c>
      <c r="V33" s="72">
        <f t="shared" si="6"/>
        <v>0</v>
      </c>
    </row>
    <row r="34" spans="1:22" s="24" customFormat="1" ht="22.5" x14ac:dyDescent="0.2">
      <c r="A34" s="93">
        <f t="shared" ca="1" si="5"/>
        <v>71114</v>
      </c>
      <c r="B34" s="32" t="s">
        <v>54</v>
      </c>
      <c r="C34" s="136"/>
      <c r="D34" s="136"/>
      <c r="E34" s="42" t="s">
        <v>7</v>
      </c>
      <c r="F34" s="43">
        <f t="shared" ca="1" si="2"/>
        <v>1</v>
      </c>
      <c r="G34" s="50"/>
      <c r="H34" s="50"/>
      <c r="I34" s="49">
        <v>1</v>
      </c>
      <c r="J34" s="49">
        <v>1</v>
      </c>
      <c r="K34" s="49">
        <v>1</v>
      </c>
      <c r="L34" s="49">
        <v>1</v>
      </c>
      <c r="M34" s="45">
        <v>1</v>
      </c>
      <c r="N34" s="49">
        <v>1</v>
      </c>
      <c r="O34" s="45">
        <v>1</v>
      </c>
      <c r="P34" s="49">
        <v>1</v>
      </c>
      <c r="Q34" s="45">
        <v>1</v>
      </c>
      <c r="R34" s="49">
        <v>1</v>
      </c>
      <c r="S34" s="49">
        <v>1</v>
      </c>
      <c r="T34" s="45"/>
      <c r="U34" s="45">
        <v>1</v>
      </c>
      <c r="V34" s="72">
        <f t="shared" si="6"/>
        <v>0</v>
      </c>
    </row>
    <row r="35" spans="1:22" s="24" customFormat="1" x14ac:dyDescent="0.2">
      <c r="A35" s="93">
        <f t="shared" ca="1" si="5"/>
        <v>71114</v>
      </c>
      <c r="B35" s="32" t="s">
        <v>26</v>
      </c>
      <c r="C35" s="137"/>
      <c r="D35" s="137"/>
      <c r="E35" s="42" t="s">
        <v>9</v>
      </c>
      <c r="F35" s="43">
        <f t="shared" ca="1" si="2"/>
        <v>15</v>
      </c>
      <c r="G35" s="48"/>
      <c r="H35" s="48"/>
      <c r="I35" s="49">
        <v>15</v>
      </c>
      <c r="J35" s="49">
        <v>15</v>
      </c>
      <c r="K35" s="49">
        <v>15</v>
      </c>
      <c r="L35" s="49">
        <v>15</v>
      </c>
      <c r="M35" s="45">
        <v>15</v>
      </c>
      <c r="N35" s="49">
        <v>15</v>
      </c>
      <c r="O35" s="45">
        <v>15</v>
      </c>
      <c r="P35" s="49">
        <v>15</v>
      </c>
      <c r="Q35" s="45">
        <v>15</v>
      </c>
      <c r="R35" s="49">
        <v>15</v>
      </c>
      <c r="S35" s="49">
        <v>15</v>
      </c>
      <c r="T35" s="45">
        <v>0</v>
      </c>
      <c r="U35" s="45">
        <v>15</v>
      </c>
      <c r="V35" s="72">
        <f t="shared" si="6"/>
        <v>0</v>
      </c>
    </row>
    <row r="36" spans="1:22" s="24" customFormat="1" ht="33.75" x14ac:dyDescent="0.2">
      <c r="A36" s="65">
        <f ca="1">IF(VALUE(broj_sheet)&lt;10,
IF(OFFSET(A36,-1,0)=".",broj_sheet*10+(COUNTIF(INDIRECT(ADDRESS(1,COLUMN())&amp;":"&amp;ADDRESS(ROW()-1,COLUMN())),"&lt;99"))+1,
IF(OR(LEN(OFFSET(A36,-1,0))=2,AND(LEN(OFFSET(A36,-1,0))=0,LEN(OFFSET(A36,-3,0))=5)),
IF(LEN(OFFSET(A36,-1,0))=2,(OFFSET(A36,-1,0))*10+1,IF(AND(LEN(OFFSET(A36,-1,0))=0,LEN(OFFSET(A36,-3,0))=5),INT(LEFT(OFFSET(A36,-3,0),3))+1,"greška x")),
IF(LEN(OFFSET(A36,-1,0))=3,(OFFSET(A36,-1,0))*100+1,
IF(LEN(OFFSET(A36,-1,0))=5,(OFFSET(A36,-1,0))+1,"greška1")))),
IF(VALUE(broj_sheet)&gt;=10,
IF(OFFSET(A36,-1,0)= ".",broj_sheet*10+(COUNTIF(INDIRECT(ADDRESS(1,COLUMN())&amp;":"&amp;ADDRESS(ROW()-1,COLUMN())),"&lt;999"))+1,
IF(OR(LEN(OFFSET(A36,-1,0))=3,AND(LEN(OFFSET(A36,-1,0))=0,LEN(OFFSET(A36,-3,0))=6)),
IF(LEN(OFFSET(A36,-1,0))=3,(OFFSET(A36,-1,0))*10+1,IF(AND(LEN(OFFSET(A36,-1,0))=0,LEN(OFFSET(A36,-3,0))=6),INT(LEFT(OFFSET(A36,-3,0),4))+1,"greška y")),
IF(LEN(OFFSET(A36,-1,0))=4,(OFFSET(A36,-1,0))*100+1,
IF(LEN(OFFSET(A36,-1,0))=6,(OFFSET(A36,-1,0))+1,"greška2")))),"greška3"))</f>
        <v>71115</v>
      </c>
      <c r="B36" s="32" t="s">
        <v>149</v>
      </c>
      <c r="C36" s="46"/>
      <c r="D36" s="46"/>
      <c r="E36" s="42" t="s">
        <v>7</v>
      </c>
      <c r="F36" s="43">
        <f t="shared" ca="1" si="2"/>
        <v>1</v>
      </c>
      <c r="G36" s="44"/>
      <c r="H36" s="44">
        <f ca="1">G36*F36</f>
        <v>0</v>
      </c>
      <c r="I36" s="49">
        <v>3</v>
      </c>
      <c r="J36" s="49">
        <v>3</v>
      </c>
      <c r="K36" s="49">
        <v>3</v>
      </c>
      <c r="L36" s="49">
        <v>3</v>
      </c>
      <c r="M36" s="49">
        <v>5</v>
      </c>
      <c r="N36" s="49">
        <v>3</v>
      </c>
      <c r="O36" s="49">
        <v>1</v>
      </c>
      <c r="P36" s="49">
        <v>3</v>
      </c>
      <c r="Q36" s="49">
        <v>1</v>
      </c>
      <c r="R36" s="49">
        <v>3</v>
      </c>
      <c r="S36" s="49">
        <v>3</v>
      </c>
      <c r="T36" s="49">
        <v>0</v>
      </c>
      <c r="U36" s="49">
        <v>0</v>
      </c>
      <c r="V36" s="72">
        <f t="shared" si="6"/>
        <v>0</v>
      </c>
    </row>
    <row r="37" spans="1:22" s="24" customFormat="1" ht="78.75" x14ac:dyDescent="0.2">
      <c r="A37" s="65">
        <f ca="1">IF(VALUE(broj_sheet)&lt;10,
IF(OFFSET(A37,-1,0)=".",broj_sheet*10+(COUNTIF(INDIRECT(ADDRESS(1,COLUMN())&amp;":"&amp;ADDRESS(ROW()-1,COLUMN())),"&lt;99"))+1,
IF(OR(LEN(OFFSET(A37,-1,0))=2,AND(LEN(OFFSET(A37,-1,0))=0,LEN(OFFSET(A37,-3,0))=5)),
IF(LEN(OFFSET(A37,-1,0))=2,(OFFSET(A37,-1,0))*10+1,IF(AND(LEN(OFFSET(A37,-1,0))=0,LEN(OFFSET(A37,-3,0))=5),INT(LEFT(OFFSET(A37,-3,0),3))+1,"greška x")),
IF(LEN(OFFSET(A37,-1,0))=3,(OFFSET(A37,-1,0))*100+1,
IF(LEN(OFFSET(A37,-1,0))=5,(OFFSET(A37,-1,0))+1,"greška1")))),
IF(VALUE(broj_sheet)&gt;=10,
IF(OFFSET(A37,-1,0)= ".",broj_sheet*10+(COUNTIF(INDIRECT(ADDRESS(1,COLUMN())&amp;":"&amp;ADDRESS(ROW()-1,COLUMN())),"&lt;999"))+1,
IF(OR(LEN(OFFSET(A37,-1,0))=3,AND(LEN(OFFSET(A37,-1,0))=0,LEN(OFFSET(A37,-3,0))=6)),
IF(LEN(OFFSET(A37,-1,0))=3,(OFFSET(A37,-1,0))*10+1,IF(AND(LEN(OFFSET(A37,-1,0))=0,LEN(OFFSET(A37,-3,0))=6),INT(LEFT(OFFSET(A37,-3,0),4))+1,"greška y")),
IF(LEN(OFFSET(A37,-1,0))=4,(OFFSET(A37,-1,0))*100+1,
IF(LEN(OFFSET(A37,-1,0))=6,(OFFSET(A37,-1,0))+1,"greška2")))),"greška3"))</f>
        <v>71116</v>
      </c>
      <c r="B37" s="32" t="s">
        <v>152</v>
      </c>
      <c r="C37" s="46"/>
      <c r="D37" s="46"/>
      <c r="E37" s="42" t="s">
        <v>7</v>
      </c>
      <c r="F37" s="43">
        <f t="shared" ca="1" si="2"/>
        <v>10</v>
      </c>
      <c r="G37" s="44"/>
      <c r="H37" s="44">
        <f ca="1">G37*F37</f>
        <v>0</v>
      </c>
      <c r="I37" s="49">
        <v>2</v>
      </c>
      <c r="J37" s="45">
        <v>0</v>
      </c>
      <c r="K37" s="45">
        <v>6</v>
      </c>
      <c r="L37" s="45">
        <v>4</v>
      </c>
      <c r="M37" s="45">
        <v>10</v>
      </c>
      <c r="N37" s="45">
        <v>4</v>
      </c>
      <c r="O37" s="45">
        <v>10</v>
      </c>
      <c r="P37" s="45">
        <v>4</v>
      </c>
      <c r="Q37" s="45">
        <v>8</v>
      </c>
      <c r="R37" s="45">
        <v>6</v>
      </c>
      <c r="S37" s="45">
        <v>4</v>
      </c>
      <c r="T37" s="45">
        <v>0</v>
      </c>
      <c r="U37" s="45">
        <v>0</v>
      </c>
      <c r="V37" s="72">
        <f t="shared" si="6"/>
        <v>0</v>
      </c>
    </row>
    <row r="38" spans="1:22" x14ac:dyDescent="0.2">
      <c r="A38" s="120"/>
      <c r="B38" s="121"/>
      <c r="C38" s="121"/>
      <c r="D38" s="121"/>
      <c r="E38" s="121"/>
      <c r="F38" s="122" t="str">
        <f>"Ukupno "&amp;LOWER(B6)&amp;" - "&amp;LOWER(B7)&amp;":"</f>
        <v>Ukupno sustav video nadzora - oprema:</v>
      </c>
      <c r="G38" s="160">
        <f ca="1">SUM(H8:H37)</f>
        <v>0</v>
      </c>
      <c r="H38" s="160"/>
      <c r="I38" s="49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72">
        <f t="shared" ca="1" si="6"/>
        <v>0</v>
      </c>
    </row>
    <row r="39" spans="1:22" s="24" customFormat="1" x14ac:dyDescent="0.2">
      <c r="A39" s="65"/>
      <c r="B39" s="29"/>
      <c r="C39" s="28"/>
      <c r="D39" s="28"/>
      <c r="E39" s="28"/>
      <c r="F39" s="28"/>
      <c r="G39" s="33"/>
      <c r="H39" s="64"/>
      <c r="I39" s="49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72"/>
    </row>
    <row r="40" spans="1:22" s="24" customFormat="1" x14ac:dyDescent="0.2">
      <c r="A40" s="34">
        <f ca="1">IF(VALUE(broj_sheet)&lt;10,
IF(OFFSET(A40,-1,0)=".",broj_sheet*10+(COUNTIF(INDIRECT(ADDRESS(1,COLUMN())&amp;":"&amp;ADDRESS(ROW()-1,COLUMN())),"&lt;99"))+1,
IF(OR(LEN(OFFSET(A40,-1,0))=2,AND(LEN(OFFSET(A40,-1,0))=0,LEN(OFFSET(A40,-3,0))=5)),
IF(LEN(OFFSET(A40,-1,0))=2,(OFFSET(A40,-1,0))*10+1,IF(AND(LEN(OFFSET(A40,-1,0))=0,LEN(OFFSET(A40,-3,0))=5),INT(LEFT(OFFSET(A40,-3,0),3))+1,"greška x")),
IF(LEN(OFFSET(A40,-1,0))=3,(OFFSET(A40,-1,0))*100+1,
IF(LEN(OFFSET(A40,-1,0))=5,(OFFSET(A40,-1,0))+1,"greška1")))),
IF(VALUE(broj_sheet)&gt;=10,
IF(OFFSET(A40,-1,0)= ".",broj_sheet*10+(COUNTIF(INDIRECT(ADDRESS(1,COLUMN())&amp;":"&amp;ADDRESS(ROW()-1,COLUMN())),"&lt;999"))+1,
IF(OR(LEN(OFFSET(A40,-1,0))=3,AND(LEN(OFFSET(A40,-1,0))=0,LEN(OFFSET(A40,-3,0))=6)),
IF(LEN(OFFSET(A40,-1,0))=3,(OFFSET(A40,-1,0))*10+1,IF(AND(LEN(OFFSET(A40,-1,0))=0,LEN(OFFSET(A40,-3,0))=6),INT(LEFT(OFFSET(A40,-3,0),4))+1,"greška y")),
IF(LEN(OFFSET(A40,-1,0))=4,(OFFSET(A40,-1,0))*100+1,
IF(LEN(OFFSET(A40,-1,0))=6,(OFFSET(A40,-1,0))+1,"greška2")))),"greška3"))</f>
        <v>712</v>
      </c>
      <c r="B40" s="29" t="s">
        <v>10</v>
      </c>
      <c r="C40" s="28"/>
      <c r="D40" s="28"/>
      <c r="E40" s="30"/>
      <c r="F40" s="30"/>
      <c r="G40" s="31"/>
      <c r="H40" s="30"/>
      <c r="I40" s="49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72"/>
    </row>
    <row r="41" spans="1:22" s="24" customFormat="1" ht="33.75" x14ac:dyDescent="0.2">
      <c r="A41" s="65">
        <f ca="1">IF(VALUE(broj_sheet)&lt;10,
IF(OFFSET(A41,-1,0)=".",broj_sheet*10+(COUNTIF(INDIRECT(ADDRESS(1,COLUMN())&amp;":"&amp;ADDRESS(ROW()-1,COLUMN())),"&lt;99"))+1,
IF(OR(LEN(OFFSET(A41,-1,0))=2,AND(LEN(OFFSET(A41,-1,0))=0,LEN(OFFSET(A41,-3,0))=5)),
IF(LEN(OFFSET(A41,-1,0))=2,(OFFSET(A41,-1,0))*10+1,IF(AND(LEN(OFFSET(A41,-1,0))=0,LEN(OFFSET(A41,-3,0))=5),INT(LEFT(OFFSET(A41,-3,0),3))+1,"greška x")),
IF(LEN(OFFSET(A41,-1,0))=3,(OFFSET(A41,-1,0))*100+1,
IF(LEN(OFFSET(A41,-1,0))=5,(OFFSET(A41,-1,0))+1,"greška1")))),
IF(VALUE(broj_sheet)&gt;=10,
IF(OFFSET(A41,-1,0)= ".",broj_sheet*10+(COUNTIF(INDIRECT(ADDRESS(1,COLUMN())&amp;":"&amp;ADDRESS(ROW()-1,COLUMN())),"&lt;999"))+1,
IF(OR(LEN(OFFSET(A41,-1,0))=3,AND(LEN(OFFSET(A41,-1,0))=0,LEN(OFFSET(A41,-3,0))=6)),
IF(LEN(OFFSET(A41,-1,0))=3,(OFFSET(A41,-1,0))*10+1,IF(AND(LEN(OFFSET(A41,-1,0))=0,LEN(OFFSET(A41,-3,0))=6),INT(LEFT(OFFSET(A41,-3,0),4))+1,"greška y")),
IF(LEN(OFFSET(A41,-1,0))=4,(OFFSET(A41,-1,0))*100+1,
IF(LEN(OFFSET(A41,-1,0))=6,(OFFSET(A41,-1,0))+1,"greška2")))),"greška3"))</f>
        <v>71201</v>
      </c>
      <c r="B41" s="32" t="s">
        <v>99</v>
      </c>
      <c r="C41" s="46"/>
      <c r="D41" s="46"/>
      <c r="E41" s="42" t="s">
        <v>9</v>
      </c>
      <c r="F41" s="43">
        <f t="shared" ref="F41:F57" ca="1" si="7">INDIRECT(ADDRESS(ROW(),COLUMN()+2+broj_sheet))</f>
        <v>400</v>
      </c>
      <c r="G41" s="44"/>
      <c r="H41" s="44">
        <f ca="1">G41*F41</f>
        <v>0</v>
      </c>
      <c r="I41" s="49">
        <v>250</v>
      </c>
      <c r="J41" s="45">
        <v>300</v>
      </c>
      <c r="K41" s="45">
        <v>125</v>
      </c>
      <c r="L41" s="45">
        <v>300</v>
      </c>
      <c r="M41" s="45">
        <v>400</v>
      </c>
      <c r="N41" s="45">
        <v>50</v>
      </c>
      <c r="O41" s="45">
        <v>400</v>
      </c>
      <c r="P41" s="45">
        <v>300</v>
      </c>
      <c r="Q41" s="45">
        <v>400</v>
      </c>
      <c r="R41" s="45">
        <v>350</v>
      </c>
      <c r="S41" s="45">
        <v>150</v>
      </c>
      <c r="T41" s="49">
        <v>0</v>
      </c>
      <c r="U41" s="45">
        <v>0</v>
      </c>
      <c r="V41" s="72">
        <f t="shared" ref="V41:V58" si="8">SUM(I41:U41)*G41</f>
        <v>0</v>
      </c>
    </row>
    <row r="42" spans="1:22" s="24" customFormat="1" ht="33.75" x14ac:dyDescent="0.2">
      <c r="A42" s="65">
        <f t="shared" ref="A42:A57" ca="1" si="9">IF(VALUE(broj_sheet)&lt;10,
IF(OFFSET(A42,-1,0)=".",broj_sheet*10+(COUNTIF(INDIRECT(ADDRESS(1,COLUMN())&amp;":"&amp;ADDRESS(ROW()-1,COLUMN())),"&lt;99"))+1,
IF(OR(LEN(OFFSET(A42,-1,0))=2,AND(LEN(OFFSET(A42,-1,0))=0,LEN(OFFSET(A42,-3,0))=5)),
IF(LEN(OFFSET(A42,-1,0))=2,(OFFSET(A42,-1,0))*10+1,IF(AND(LEN(OFFSET(A42,-1,0))=0,LEN(OFFSET(A42,-3,0))=5),INT(LEFT(OFFSET(A42,-3,0),3))+1,"greška x")),
IF(LEN(OFFSET(A42,-1,0))=3,(OFFSET(A42,-1,0))*100+1,
IF(LEN(OFFSET(A42,-1,0))=5,(OFFSET(A42,-1,0))+1,"greška1")))),
IF(VALUE(broj_sheet)&gt;=10,
IF(OFFSET(A42,-1,0)= ".",broj_sheet*10+(COUNTIF(INDIRECT(ADDRESS(1,COLUMN())&amp;":"&amp;ADDRESS(ROW()-1,COLUMN())),"&lt;999"))+1,
IF(OR(LEN(OFFSET(A42,-1,0))=3,AND(LEN(OFFSET(A42,-1,0))=0,LEN(OFFSET(A42,-3,0))=6)),
IF(LEN(OFFSET(A42,-1,0))=3,(OFFSET(A42,-1,0))*10+1,IF(AND(LEN(OFFSET(A42,-1,0))=0,LEN(OFFSET(A42,-3,0))=6),INT(LEFT(OFFSET(A42,-3,0),4))+1,"greška y")),
IF(LEN(OFFSET(A42,-1,0))=4,(OFFSET(A42,-1,0))*100+1,
IF(LEN(OFFSET(A42,-1,0))=6,(OFFSET(A42,-1,0))+1,"greška2")))),"greška3"))</f>
        <v>71202</v>
      </c>
      <c r="B42" s="32" t="s">
        <v>101</v>
      </c>
      <c r="C42" s="46"/>
      <c r="D42" s="46"/>
      <c r="E42" s="42" t="s">
        <v>9</v>
      </c>
      <c r="F42" s="43">
        <f t="shared" ca="1" si="7"/>
        <v>50</v>
      </c>
      <c r="G42" s="44"/>
      <c r="H42" s="44">
        <f t="shared" ref="H42:H57" ca="1" si="10">G42*F42</f>
        <v>0</v>
      </c>
      <c r="I42" s="49">
        <v>20</v>
      </c>
      <c r="J42" s="45">
        <v>15</v>
      </c>
      <c r="K42" s="45">
        <v>0</v>
      </c>
      <c r="L42" s="45">
        <v>10</v>
      </c>
      <c r="M42" s="45">
        <v>50</v>
      </c>
      <c r="N42" s="45">
        <v>20</v>
      </c>
      <c r="O42" s="45">
        <v>50</v>
      </c>
      <c r="P42" s="45">
        <v>20</v>
      </c>
      <c r="Q42" s="45">
        <v>40</v>
      </c>
      <c r="R42" s="45">
        <v>30</v>
      </c>
      <c r="S42" s="45">
        <v>20</v>
      </c>
      <c r="T42" s="49">
        <v>0</v>
      </c>
      <c r="U42" s="45">
        <v>0</v>
      </c>
      <c r="V42" s="72">
        <f t="shared" si="8"/>
        <v>0</v>
      </c>
    </row>
    <row r="43" spans="1:22" s="24" customFormat="1" ht="33.75" x14ac:dyDescent="0.2">
      <c r="A43" s="65">
        <f t="shared" ca="1" si="9"/>
        <v>71203</v>
      </c>
      <c r="B43" s="32" t="s">
        <v>102</v>
      </c>
      <c r="C43" s="46"/>
      <c r="D43" s="46"/>
      <c r="E43" s="42" t="s">
        <v>9</v>
      </c>
      <c r="F43" s="43">
        <f t="shared" ca="1" si="7"/>
        <v>250</v>
      </c>
      <c r="G43" s="44"/>
      <c r="H43" s="44">
        <f t="shared" ca="1" si="10"/>
        <v>0</v>
      </c>
      <c r="I43" s="49">
        <v>200</v>
      </c>
      <c r="J43" s="45">
        <v>250</v>
      </c>
      <c r="K43" s="45">
        <v>400</v>
      </c>
      <c r="L43" s="45">
        <v>350</v>
      </c>
      <c r="M43" s="45">
        <v>720</v>
      </c>
      <c r="N43" s="45">
        <v>400</v>
      </c>
      <c r="O43" s="45">
        <v>250</v>
      </c>
      <c r="P43" s="45">
        <v>300</v>
      </c>
      <c r="Q43" s="45">
        <v>130</v>
      </c>
      <c r="R43" s="45">
        <v>225</v>
      </c>
      <c r="S43" s="45">
        <v>350</v>
      </c>
      <c r="T43" s="49">
        <v>0</v>
      </c>
      <c r="U43" s="45">
        <v>850</v>
      </c>
      <c r="V43" s="72">
        <f t="shared" si="8"/>
        <v>0</v>
      </c>
    </row>
    <row r="44" spans="1:22" s="24" customFormat="1" ht="33.75" x14ac:dyDescent="0.2">
      <c r="A44" s="65">
        <f t="shared" ca="1" si="9"/>
        <v>71204</v>
      </c>
      <c r="B44" s="32" t="s">
        <v>103</v>
      </c>
      <c r="C44" s="46"/>
      <c r="D44" s="46"/>
      <c r="E44" s="42" t="s">
        <v>9</v>
      </c>
      <c r="F44" s="43">
        <f t="shared" ca="1" si="7"/>
        <v>20</v>
      </c>
      <c r="G44" s="44"/>
      <c r="H44" s="44">
        <f t="shared" ca="1" si="10"/>
        <v>0</v>
      </c>
      <c r="I44" s="49">
        <v>20</v>
      </c>
      <c r="J44" s="45">
        <v>20</v>
      </c>
      <c r="K44" s="49">
        <v>20</v>
      </c>
      <c r="L44" s="49">
        <v>20</v>
      </c>
      <c r="M44" s="49">
        <v>20</v>
      </c>
      <c r="N44" s="45">
        <v>20</v>
      </c>
      <c r="O44" s="49">
        <v>20</v>
      </c>
      <c r="P44" s="49">
        <v>20</v>
      </c>
      <c r="Q44" s="49">
        <v>20</v>
      </c>
      <c r="R44" s="49">
        <v>20</v>
      </c>
      <c r="S44" s="49">
        <v>20</v>
      </c>
      <c r="T44" s="49">
        <v>0</v>
      </c>
      <c r="U44" s="45">
        <v>50</v>
      </c>
      <c r="V44" s="72">
        <f t="shared" si="8"/>
        <v>0</v>
      </c>
    </row>
    <row r="45" spans="1:22" s="24" customFormat="1" ht="33.75" x14ac:dyDescent="0.2">
      <c r="A45" s="65">
        <f t="shared" ca="1" si="9"/>
        <v>71205</v>
      </c>
      <c r="B45" s="32" t="s">
        <v>104</v>
      </c>
      <c r="C45" s="46"/>
      <c r="D45" s="46"/>
      <c r="E45" s="42" t="s">
        <v>9</v>
      </c>
      <c r="F45" s="43">
        <f t="shared" ca="1" si="7"/>
        <v>20</v>
      </c>
      <c r="G45" s="44"/>
      <c r="H45" s="44">
        <f t="shared" ca="1" si="10"/>
        <v>0</v>
      </c>
      <c r="I45" s="49">
        <v>20</v>
      </c>
      <c r="J45" s="45">
        <v>20</v>
      </c>
      <c r="K45" s="45">
        <v>20</v>
      </c>
      <c r="L45" s="45">
        <v>20</v>
      </c>
      <c r="M45" s="45">
        <v>20</v>
      </c>
      <c r="N45" s="45">
        <v>20</v>
      </c>
      <c r="O45" s="45">
        <v>20</v>
      </c>
      <c r="P45" s="45">
        <v>20</v>
      </c>
      <c r="Q45" s="45">
        <v>20</v>
      </c>
      <c r="R45" s="45">
        <v>20</v>
      </c>
      <c r="S45" s="45">
        <v>20</v>
      </c>
      <c r="T45" s="49">
        <v>0</v>
      </c>
      <c r="U45" s="45">
        <v>0</v>
      </c>
      <c r="V45" s="72">
        <f t="shared" si="8"/>
        <v>0</v>
      </c>
    </row>
    <row r="46" spans="1:22" s="24" customFormat="1" ht="33.75" x14ac:dyDescent="0.2">
      <c r="A46" s="65">
        <f t="shared" ca="1" si="9"/>
        <v>71206</v>
      </c>
      <c r="B46" s="32" t="s">
        <v>128</v>
      </c>
      <c r="C46" s="46"/>
      <c r="D46" s="46"/>
      <c r="E46" s="42" t="s">
        <v>9</v>
      </c>
      <c r="F46" s="43">
        <f t="shared" ca="1" si="7"/>
        <v>20</v>
      </c>
      <c r="G46" s="44"/>
      <c r="H46" s="44">
        <f t="shared" ca="1" si="10"/>
        <v>0</v>
      </c>
      <c r="I46" s="49">
        <v>20</v>
      </c>
      <c r="J46" s="45">
        <v>20</v>
      </c>
      <c r="K46" s="45">
        <v>20</v>
      </c>
      <c r="L46" s="45">
        <v>20</v>
      </c>
      <c r="M46" s="45">
        <v>20</v>
      </c>
      <c r="N46" s="45">
        <v>20</v>
      </c>
      <c r="O46" s="45">
        <v>20</v>
      </c>
      <c r="P46" s="45">
        <v>20</v>
      </c>
      <c r="Q46" s="45">
        <v>20</v>
      </c>
      <c r="R46" s="45">
        <v>20</v>
      </c>
      <c r="S46" s="45">
        <v>20</v>
      </c>
      <c r="T46" s="49">
        <v>0</v>
      </c>
      <c r="U46" s="45">
        <v>20</v>
      </c>
      <c r="V46" s="72">
        <f t="shared" si="8"/>
        <v>0</v>
      </c>
    </row>
    <row r="47" spans="1:22" s="24" customFormat="1" ht="33.75" x14ac:dyDescent="0.2">
      <c r="A47" s="65">
        <f t="shared" ca="1" si="9"/>
        <v>71207</v>
      </c>
      <c r="B47" s="32" t="s">
        <v>153</v>
      </c>
      <c r="C47" s="46"/>
      <c r="D47" s="46"/>
      <c r="E47" s="42" t="s">
        <v>9</v>
      </c>
      <c r="F47" s="43">
        <f t="shared" ca="1" si="7"/>
        <v>250</v>
      </c>
      <c r="G47" s="44"/>
      <c r="H47" s="44">
        <f t="shared" ca="1" si="10"/>
        <v>0</v>
      </c>
      <c r="I47" s="49">
        <v>400</v>
      </c>
      <c r="J47" s="45">
        <v>350</v>
      </c>
      <c r="K47" s="45">
        <v>450</v>
      </c>
      <c r="L47" s="45">
        <v>400</v>
      </c>
      <c r="M47" s="45">
        <v>550</v>
      </c>
      <c r="N47" s="45">
        <v>400</v>
      </c>
      <c r="O47" s="45">
        <v>250</v>
      </c>
      <c r="P47" s="45">
        <v>300</v>
      </c>
      <c r="Q47" s="45">
        <v>200</v>
      </c>
      <c r="R47" s="45">
        <v>300</v>
      </c>
      <c r="S47" s="45">
        <v>400</v>
      </c>
      <c r="T47" s="49">
        <v>0</v>
      </c>
      <c r="U47" s="45">
        <v>1700</v>
      </c>
      <c r="V47" s="72">
        <f t="shared" si="8"/>
        <v>0</v>
      </c>
    </row>
    <row r="48" spans="1:22" s="24" customFormat="1" ht="33.75" x14ac:dyDescent="0.2">
      <c r="A48" s="65">
        <f t="shared" ca="1" si="9"/>
        <v>71208</v>
      </c>
      <c r="B48" s="32" t="s">
        <v>154</v>
      </c>
      <c r="C48" s="46"/>
      <c r="D48" s="46"/>
      <c r="E48" s="42" t="s">
        <v>9</v>
      </c>
      <c r="F48" s="43">
        <f t="shared" ca="1" si="7"/>
        <v>450</v>
      </c>
      <c r="G48" s="44"/>
      <c r="H48" s="44">
        <f t="shared" ca="1" si="10"/>
        <v>0</v>
      </c>
      <c r="I48" s="49">
        <v>100</v>
      </c>
      <c r="J48" s="45">
        <v>0</v>
      </c>
      <c r="K48" s="45">
        <v>0</v>
      </c>
      <c r="L48" s="45">
        <v>220</v>
      </c>
      <c r="M48" s="45">
        <v>1250</v>
      </c>
      <c r="N48" s="45">
        <v>300</v>
      </c>
      <c r="O48" s="45">
        <v>450</v>
      </c>
      <c r="P48" s="45">
        <v>0</v>
      </c>
      <c r="Q48" s="45">
        <v>400</v>
      </c>
      <c r="R48" s="45">
        <v>300</v>
      </c>
      <c r="S48" s="45">
        <v>200</v>
      </c>
      <c r="T48" s="49">
        <v>0</v>
      </c>
      <c r="U48" s="45">
        <v>0</v>
      </c>
      <c r="V48" s="72">
        <f t="shared" si="8"/>
        <v>0</v>
      </c>
    </row>
    <row r="49" spans="1:22" s="92" customFormat="1" ht="33.75" x14ac:dyDescent="0.2">
      <c r="A49" s="73">
        <f t="shared" ca="1" si="9"/>
        <v>71209</v>
      </c>
      <c r="B49" s="32" t="s">
        <v>74</v>
      </c>
      <c r="C49" s="46" t="s">
        <v>23</v>
      </c>
      <c r="D49" s="46" t="s">
        <v>23</v>
      </c>
      <c r="E49" s="42" t="s">
        <v>9</v>
      </c>
      <c r="F49" s="43">
        <f t="shared" ca="1" si="7"/>
        <v>10</v>
      </c>
      <c r="G49" s="44"/>
      <c r="H49" s="44">
        <f t="shared" ca="1" si="10"/>
        <v>0</v>
      </c>
      <c r="I49" s="91">
        <v>10</v>
      </c>
      <c r="J49" s="91">
        <v>10</v>
      </c>
      <c r="K49" s="91">
        <v>10</v>
      </c>
      <c r="L49" s="91">
        <v>10</v>
      </c>
      <c r="M49" s="91">
        <v>30</v>
      </c>
      <c r="N49" s="91">
        <v>10</v>
      </c>
      <c r="O49" s="91">
        <v>10</v>
      </c>
      <c r="P49" s="91">
        <v>10</v>
      </c>
      <c r="Q49" s="91">
        <v>10</v>
      </c>
      <c r="R49" s="91">
        <v>10</v>
      </c>
      <c r="S49" s="91">
        <v>10</v>
      </c>
      <c r="T49" s="49">
        <v>0</v>
      </c>
      <c r="U49" s="91">
        <v>10</v>
      </c>
      <c r="V49" s="72">
        <f t="shared" si="8"/>
        <v>0</v>
      </c>
    </row>
    <row r="50" spans="1:22" s="92" customFormat="1" ht="33.75" x14ac:dyDescent="0.2">
      <c r="A50" s="73">
        <f t="shared" ca="1" si="9"/>
        <v>71210</v>
      </c>
      <c r="B50" s="32" t="s">
        <v>75</v>
      </c>
      <c r="C50" s="46" t="s">
        <v>23</v>
      </c>
      <c r="D50" s="46" t="s">
        <v>23</v>
      </c>
      <c r="E50" s="42" t="s">
        <v>9</v>
      </c>
      <c r="F50" s="43">
        <f t="shared" ca="1" si="7"/>
        <v>20</v>
      </c>
      <c r="G50" s="44"/>
      <c r="H50" s="44">
        <f t="shared" ca="1" si="10"/>
        <v>0</v>
      </c>
      <c r="I50" s="91">
        <v>20</v>
      </c>
      <c r="J50" s="91">
        <v>20</v>
      </c>
      <c r="K50" s="91">
        <v>20</v>
      </c>
      <c r="L50" s="91">
        <v>20</v>
      </c>
      <c r="M50" s="91">
        <v>40</v>
      </c>
      <c r="N50" s="91">
        <v>20</v>
      </c>
      <c r="O50" s="91">
        <v>20</v>
      </c>
      <c r="P50" s="91">
        <v>20</v>
      </c>
      <c r="Q50" s="91">
        <v>20</v>
      </c>
      <c r="R50" s="91">
        <v>20</v>
      </c>
      <c r="S50" s="91">
        <v>20</v>
      </c>
      <c r="T50" s="49">
        <v>0</v>
      </c>
      <c r="U50" s="91">
        <v>20</v>
      </c>
      <c r="V50" s="72">
        <f t="shared" si="8"/>
        <v>0</v>
      </c>
    </row>
    <row r="51" spans="1:22" s="92" customFormat="1" ht="45" x14ac:dyDescent="0.2">
      <c r="A51" s="73">
        <f t="shared" ca="1" si="9"/>
        <v>71211</v>
      </c>
      <c r="B51" s="32" t="s">
        <v>132</v>
      </c>
      <c r="C51" s="46" t="s">
        <v>23</v>
      </c>
      <c r="D51" s="46" t="s">
        <v>23</v>
      </c>
      <c r="E51" s="42" t="s">
        <v>9</v>
      </c>
      <c r="F51" s="43">
        <f t="shared" ca="1" si="7"/>
        <v>5</v>
      </c>
      <c r="G51" s="44"/>
      <c r="H51" s="44">
        <f t="shared" ca="1" si="10"/>
        <v>0</v>
      </c>
      <c r="I51" s="91">
        <v>5</v>
      </c>
      <c r="J51" s="91">
        <v>5</v>
      </c>
      <c r="K51" s="91">
        <v>5</v>
      </c>
      <c r="L51" s="91">
        <v>5</v>
      </c>
      <c r="M51" s="91">
        <v>20</v>
      </c>
      <c r="N51" s="91">
        <v>5</v>
      </c>
      <c r="O51" s="91">
        <v>5</v>
      </c>
      <c r="P51" s="91">
        <v>5</v>
      </c>
      <c r="Q51" s="91">
        <v>5</v>
      </c>
      <c r="R51" s="91">
        <v>5</v>
      </c>
      <c r="S51" s="91">
        <v>5</v>
      </c>
      <c r="T51" s="49">
        <v>0</v>
      </c>
      <c r="U51" s="68">
        <v>40</v>
      </c>
      <c r="V51" s="72">
        <f t="shared" si="8"/>
        <v>0</v>
      </c>
    </row>
    <row r="52" spans="1:22" s="92" customFormat="1" ht="45" x14ac:dyDescent="0.2">
      <c r="A52" s="73">
        <f t="shared" ca="1" si="9"/>
        <v>71212</v>
      </c>
      <c r="B52" s="32" t="s">
        <v>71</v>
      </c>
      <c r="C52" s="46" t="s">
        <v>23</v>
      </c>
      <c r="D52" s="46" t="s">
        <v>23</v>
      </c>
      <c r="E52" s="42" t="s">
        <v>9</v>
      </c>
      <c r="F52" s="43">
        <f t="shared" ca="1" si="7"/>
        <v>25</v>
      </c>
      <c r="G52" s="44"/>
      <c r="H52" s="44">
        <f t="shared" ca="1" si="10"/>
        <v>0</v>
      </c>
      <c r="I52" s="91">
        <v>25</v>
      </c>
      <c r="J52" s="91">
        <v>25</v>
      </c>
      <c r="K52" s="91">
        <v>25</v>
      </c>
      <c r="L52" s="91">
        <v>25</v>
      </c>
      <c r="M52" s="91">
        <v>50</v>
      </c>
      <c r="N52" s="91">
        <v>25</v>
      </c>
      <c r="O52" s="91">
        <v>25</v>
      </c>
      <c r="P52" s="91">
        <v>25</v>
      </c>
      <c r="Q52" s="91">
        <v>25</v>
      </c>
      <c r="R52" s="91">
        <v>25</v>
      </c>
      <c r="S52" s="91">
        <v>25</v>
      </c>
      <c r="T52" s="49">
        <v>0</v>
      </c>
      <c r="U52" s="68">
        <v>40</v>
      </c>
      <c r="V52" s="72">
        <f t="shared" si="8"/>
        <v>0</v>
      </c>
    </row>
    <row r="53" spans="1:22" s="92" customFormat="1" ht="45" x14ac:dyDescent="0.2">
      <c r="A53" s="73">
        <f t="shared" ca="1" si="9"/>
        <v>71213</v>
      </c>
      <c r="B53" s="32" t="s">
        <v>76</v>
      </c>
      <c r="C53" s="46" t="s">
        <v>23</v>
      </c>
      <c r="D53" s="46" t="s">
        <v>23</v>
      </c>
      <c r="E53" s="42" t="s">
        <v>9</v>
      </c>
      <c r="F53" s="43">
        <f t="shared" ca="1" si="7"/>
        <v>40</v>
      </c>
      <c r="G53" s="44"/>
      <c r="H53" s="44">
        <f t="shared" ca="1" si="10"/>
        <v>0</v>
      </c>
      <c r="I53" s="91">
        <v>40</v>
      </c>
      <c r="J53" s="91">
        <v>40</v>
      </c>
      <c r="K53" s="91">
        <v>40</v>
      </c>
      <c r="L53" s="91">
        <v>40</v>
      </c>
      <c r="M53" s="91">
        <v>60</v>
      </c>
      <c r="N53" s="91">
        <v>40</v>
      </c>
      <c r="O53" s="91">
        <v>40</v>
      </c>
      <c r="P53" s="91">
        <v>40</v>
      </c>
      <c r="Q53" s="91">
        <v>40</v>
      </c>
      <c r="R53" s="91">
        <v>40</v>
      </c>
      <c r="S53" s="91">
        <v>40</v>
      </c>
      <c r="T53" s="49">
        <v>0</v>
      </c>
      <c r="U53" s="91">
        <v>40</v>
      </c>
      <c r="V53" s="72">
        <f t="shared" si="8"/>
        <v>0</v>
      </c>
    </row>
    <row r="54" spans="1:22" s="92" customFormat="1" ht="22.5" x14ac:dyDescent="0.2">
      <c r="A54" s="73">
        <f t="shared" ca="1" si="9"/>
        <v>71214</v>
      </c>
      <c r="B54" s="32" t="s">
        <v>134</v>
      </c>
      <c r="C54" s="46" t="s">
        <v>23</v>
      </c>
      <c r="D54" s="46" t="s">
        <v>23</v>
      </c>
      <c r="E54" s="42" t="s">
        <v>9</v>
      </c>
      <c r="F54" s="43">
        <f t="shared" ca="1" si="7"/>
        <v>15</v>
      </c>
      <c r="G54" s="44"/>
      <c r="H54" s="44">
        <f t="shared" ca="1" si="10"/>
        <v>0</v>
      </c>
      <c r="I54" s="91">
        <v>10</v>
      </c>
      <c r="J54" s="91">
        <v>10</v>
      </c>
      <c r="K54" s="91">
        <v>10</v>
      </c>
      <c r="L54" s="91">
        <v>10</v>
      </c>
      <c r="M54" s="91">
        <v>15</v>
      </c>
      <c r="N54" s="91">
        <v>10</v>
      </c>
      <c r="O54" s="91">
        <v>15</v>
      </c>
      <c r="P54" s="91">
        <v>10</v>
      </c>
      <c r="Q54" s="91">
        <v>15</v>
      </c>
      <c r="R54" s="91">
        <v>15</v>
      </c>
      <c r="S54" s="91">
        <v>10</v>
      </c>
      <c r="T54" s="49">
        <v>0</v>
      </c>
      <c r="U54" s="91">
        <v>50</v>
      </c>
      <c r="V54" s="72">
        <f t="shared" si="8"/>
        <v>0</v>
      </c>
    </row>
    <row r="55" spans="1:22" s="92" customFormat="1" ht="45" x14ac:dyDescent="0.2">
      <c r="A55" s="73">
        <f t="shared" ca="1" si="9"/>
        <v>71215</v>
      </c>
      <c r="B55" s="32" t="s">
        <v>77</v>
      </c>
      <c r="C55" s="46" t="s">
        <v>23</v>
      </c>
      <c r="D55" s="46" t="s">
        <v>23</v>
      </c>
      <c r="E55" s="42" t="s">
        <v>8</v>
      </c>
      <c r="F55" s="43">
        <f t="shared" ca="1" si="7"/>
        <v>1</v>
      </c>
      <c r="G55" s="44"/>
      <c r="H55" s="44">
        <f t="shared" ca="1" si="10"/>
        <v>0</v>
      </c>
      <c r="I55" s="91">
        <v>1</v>
      </c>
      <c r="J55" s="91">
        <v>1</v>
      </c>
      <c r="K55" s="91">
        <v>1</v>
      </c>
      <c r="L55" s="91">
        <v>1</v>
      </c>
      <c r="M55" s="91">
        <v>1</v>
      </c>
      <c r="N55" s="91">
        <v>1</v>
      </c>
      <c r="O55" s="91">
        <v>1</v>
      </c>
      <c r="P55" s="91">
        <v>1</v>
      </c>
      <c r="Q55" s="91">
        <v>1</v>
      </c>
      <c r="R55" s="91">
        <v>1</v>
      </c>
      <c r="S55" s="91">
        <v>1</v>
      </c>
      <c r="T55" s="49">
        <v>0</v>
      </c>
      <c r="U55" s="91">
        <v>1</v>
      </c>
      <c r="V55" s="72">
        <f t="shared" si="8"/>
        <v>0</v>
      </c>
    </row>
    <row r="56" spans="1:22" s="92" customFormat="1" ht="22.5" x14ac:dyDescent="0.2">
      <c r="A56" s="73">
        <f t="shared" ca="1" si="9"/>
        <v>71216</v>
      </c>
      <c r="B56" s="32" t="s">
        <v>78</v>
      </c>
      <c r="C56" s="46" t="s">
        <v>23</v>
      </c>
      <c r="D56" s="46" t="s">
        <v>23</v>
      </c>
      <c r="E56" s="42" t="s">
        <v>8</v>
      </c>
      <c r="F56" s="43">
        <f t="shared" ca="1" si="7"/>
        <v>1</v>
      </c>
      <c r="G56" s="44"/>
      <c r="H56" s="44">
        <f t="shared" ca="1" si="10"/>
        <v>0</v>
      </c>
      <c r="I56" s="91">
        <v>1</v>
      </c>
      <c r="J56" s="91">
        <v>1</v>
      </c>
      <c r="K56" s="91">
        <v>1</v>
      </c>
      <c r="L56" s="91">
        <v>1</v>
      </c>
      <c r="M56" s="91">
        <v>1</v>
      </c>
      <c r="N56" s="91">
        <v>1</v>
      </c>
      <c r="O56" s="91">
        <v>1</v>
      </c>
      <c r="P56" s="91">
        <v>1</v>
      </c>
      <c r="Q56" s="91">
        <v>1</v>
      </c>
      <c r="R56" s="91">
        <v>1</v>
      </c>
      <c r="S56" s="91">
        <v>1</v>
      </c>
      <c r="T56" s="49">
        <v>0</v>
      </c>
      <c r="U56" s="91">
        <v>1</v>
      </c>
      <c r="V56" s="72">
        <f t="shared" si="8"/>
        <v>0</v>
      </c>
    </row>
    <row r="57" spans="1:22" s="24" customFormat="1" ht="56.25" x14ac:dyDescent="0.2">
      <c r="A57" s="65">
        <f t="shared" ca="1" si="9"/>
        <v>71217</v>
      </c>
      <c r="B57" s="32" t="s">
        <v>60</v>
      </c>
      <c r="C57" s="46" t="s">
        <v>23</v>
      </c>
      <c r="D57" s="46" t="s">
        <v>23</v>
      </c>
      <c r="E57" s="42" t="s">
        <v>8</v>
      </c>
      <c r="F57" s="43">
        <f t="shared" ca="1" si="7"/>
        <v>2</v>
      </c>
      <c r="G57" s="44"/>
      <c r="H57" s="44">
        <f t="shared" ca="1" si="10"/>
        <v>0</v>
      </c>
      <c r="I57" s="49">
        <v>2</v>
      </c>
      <c r="J57" s="45">
        <v>2</v>
      </c>
      <c r="K57" s="45">
        <v>2</v>
      </c>
      <c r="L57" s="45">
        <v>2</v>
      </c>
      <c r="M57" s="45">
        <v>5</v>
      </c>
      <c r="N57" s="45">
        <v>2</v>
      </c>
      <c r="O57" s="45">
        <v>2</v>
      </c>
      <c r="P57" s="45">
        <v>2</v>
      </c>
      <c r="Q57" s="45">
        <v>2</v>
      </c>
      <c r="R57" s="45">
        <v>2</v>
      </c>
      <c r="S57" s="45">
        <v>2</v>
      </c>
      <c r="T57" s="49">
        <v>0</v>
      </c>
      <c r="U57" s="45">
        <v>2</v>
      </c>
      <c r="V57" s="72">
        <f t="shared" si="8"/>
        <v>0</v>
      </c>
    </row>
    <row r="58" spans="1:22" x14ac:dyDescent="0.2">
      <c r="A58" s="120"/>
      <c r="B58" s="121"/>
      <c r="C58" s="121"/>
      <c r="D58" s="121"/>
      <c r="E58" s="121"/>
      <c r="F58" s="122" t="str">
        <f>"Ukupno "&amp;LOWER(B6)&amp;" - "&amp;LOWER(B40)&amp;":"</f>
        <v>Ukupno sustav video nadzora - instalacije:</v>
      </c>
      <c r="G58" s="160">
        <f ca="1">SUM(H41:H57)</f>
        <v>0</v>
      </c>
      <c r="H58" s="160"/>
      <c r="I58" s="49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72">
        <f t="shared" ca="1" si="8"/>
        <v>0</v>
      </c>
    </row>
    <row r="59" spans="1:22" s="24" customFormat="1" x14ac:dyDescent="0.2">
      <c r="A59" s="65"/>
      <c r="B59" s="29"/>
      <c r="C59" s="28"/>
      <c r="D59" s="28"/>
      <c r="E59" s="28"/>
      <c r="F59" s="28"/>
      <c r="G59" s="33"/>
      <c r="H59" s="64"/>
      <c r="I59" s="49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72"/>
    </row>
    <row r="60" spans="1:22" s="24" customFormat="1" x14ac:dyDescent="0.2">
      <c r="A60" s="34">
        <f t="shared" ref="A60:A69" ca="1" si="11">IF(VALUE(broj_sheet)&lt;10,
IF(OFFSET(A60,-1,0)=".",broj_sheet*10+(COUNTIF(INDIRECT(ADDRESS(1,COLUMN())&amp;":"&amp;ADDRESS(ROW()-1,COLUMN())),"&lt;99"))+1,
IF(OR(LEN(OFFSET(A60,-1,0))=2,AND(LEN(OFFSET(A60,-1,0))=0,LEN(OFFSET(A60,-3,0))=5)),
IF(LEN(OFFSET(A60,-1,0))=2,(OFFSET(A60,-1,0))*10+1,IF(AND(LEN(OFFSET(A60,-1,0))=0,LEN(OFFSET(A60,-3,0))=5),INT(LEFT(OFFSET(A60,-3,0),3))+1,"greška x")),
IF(LEN(OFFSET(A60,-1,0))=3,(OFFSET(A60,-1,0))*100+1,
IF(LEN(OFFSET(A60,-1,0))=5,(OFFSET(A60,-1,0))+1,"greška1")))),
IF(VALUE(broj_sheet)&gt;=10,
IF(OFFSET(A60,-1,0)= ".",broj_sheet*10+(COUNTIF(INDIRECT(ADDRESS(1,COLUMN())&amp;":"&amp;ADDRESS(ROW()-1,COLUMN())),"&lt;999"))+1,
IF(OR(LEN(OFFSET(A60,-1,0))=3,AND(LEN(OFFSET(A60,-1,0))=0,LEN(OFFSET(A60,-3,0))=6)),
IF(LEN(OFFSET(A60,-1,0))=3,(OFFSET(A60,-1,0))*10+1,IF(AND(LEN(OFFSET(A60,-1,0))=0,LEN(OFFSET(A60,-3,0))=6),INT(LEFT(OFFSET(A60,-3,0),4))+1,"greška y")),
IF(LEN(OFFSET(A60,-1,0))=4,(OFFSET(A60,-1,0))*100+1,
IF(LEN(OFFSET(A60,-1,0))=6,(OFFSET(A60,-1,0))+1,"greška2")))),"greška3"))</f>
        <v>713</v>
      </c>
      <c r="B60" s="29" t="s">
        <v>15</v>
      </c>
      <c r="C60" s="28"/>
      <c r="D60" s="28"/>
      <c r="E60" s="30"/>
      <c r="F60" s="30"/>
      <c r="G60" s="31"/>
      <c r="H60" s="30"/>
      <c r="I60" s="49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72"/>
    </row>
    <row r="61" spans="1:22" s="2" customFormat="1" ht="56.25" x14ac:dyDescent="0.2">
      <c r="A61" s="65">
        <f t="shared" ca="1" si="11"/>
        <v>71301</v>
      </c>
      <c r="B61" s="32" t="s">
        <v>84</v>
      </c>
      <c r="C61" s="46" t="s">
        <v>23</v>
      </c>
      <c r="D61" s="46" t="s">
        <v>23</v>
      </c>
      <c r="E61" s="75" t="s">
        <v>7</v>
      </c>
      <c r="F61" s="43">
        <f t="shared" ref="F61:F69" ca="1" si="12">INDIRECT(ADDRESS(ROW(),COLUMN()+2+broj_sheet))</f>
        <v>10</v>
      </c>
      <c r="G61" s="44"/>
      <c r="H61" s="76">
        <f t="shared" ref="H61:H64" ca="1" si="13">G61*F61</f>
        <v>0</v>
      </c>
      <c r="I61" s="49">
        <v>10</v>
      </c>
      <c r="J61" s="45">
        <v>6</v>
      </c>
      <c r="K61" s="45">
        <v>11</v>
      </c>
      <c r="L61" s="45">
        <v>11</v>
      </c>
      <c r="M61" s="45">
        <v>21</v>
      </c>
      <c r="N61" s="45">
        <v>11</v>
      </c>
      <c r="O61" s="45">
        <v>10</v>
      </c>
      <c r="P61" s="45">
        <v>11</v>
      </c>
      <c r="Q61" s="45">
        <v>7</v>
      </c>
      <c r="R61" s="45">
        <v>9</v>
      </c>
      <c r="S61" s="45">
        <v>10</v>
      </c>
      <c r="T61" s="49">
        <v>0</v>
      </c>
      <c r="U61" s="45">
        <v>17</v>
      </c>
      <c r="V61" s="72">
        <f t="shared" ref="V61:V70" si="14">SUM(I61:U61)*G61</f>
        <v>0</v>
      </c>
    </row>
    <row r="62" spans="1:22" s="2" customFormat="1" ht="45" x14ac:dyDescent="0.2">
      <c r="A62" s="65">
        <f t="shared" ca="1" si="11"/>
        <v>71302</v>
      </c>
      <c r="B62" s="52" t="s">
        <v>96</v>
      </c>
      <c r="C62" s="46" t="s">
        <v>23</v>
      </c>
      <c r="D62" s="46" t="s">
        <v>23</v>
      </c>
      <c r="E62" s="75" t="s">
        <v>8</v>
      </c>
      <c r="F62" s="43">
        <f t="shared" ca="1" si="12"/>
        <v>1</v>
      </c>
      <c r="G62" s="44"/>
      <c r="H62" s="76">
        <f t="shared" ca="1" si="13"/>
        <v>0</v>
      </c>
      <c r="I62" s="49">
        <v>1</v>
      </c>
      <c r="J62" s="49">
        <v>1</v>
      </c>
      <c r="K62" s="49">
        <v>1</v>
      </c>
      <c r="L62" s="49">
        <v>1</v>
      </c>
      <c r="M62" s="49">
        <v>2</v>
      </c>
      <c r="N62" s="49">
        <v>1</v>
      </c>
      <c r="O62" s="49">
        <v>1</v>
      </c>
      <c r="P62" s="49">
        <v>1</v>
      </c>
      <c r="Q62" s="49">
        <v>1</v>
      </c>
      <c r="R62" s="49">
        <v>1</v>
      </c>
      <c r="S62" s="49">
        <v>1</v>
      </c>
      <c r="T62" s="49">
        <v>0</v>
      </c>
      <c r="U62" s="49">
        <v>0</v>
      </c>
      <c r="V62" s="72">
        <f t="shared" si="14"/>
        <v>0</v>
      </c>
    </row>
    <row r="63" spans="1:22" s="2" customFormat="1" ht="33.75" x14ac:dyDescent="0.2">
      <c r="A63" s="65">
        <f t="shared" ca="1" si="11"/>
        <v>71303</v>
      </c>
      <c r="B63" s="52" t="s">
        <v>81</v>
      </c>
      <c r="C63" s="46" t="s">
        <v>23</v>
      </c>
      <c r="D63" s="46" t="s">
        <v>23</v>
      </c>
      <c r="E63" s="75" t="s">
        <v>8</v>
      </c>
      <c r="F63" s="43">
        <f t="shared" ca="1" si="12"/>
        <v>1</v>
      </c>
      <c r="G63" s="44"/>
      <c r="H63" s="76">
        <f t="shared" ca="1" si="13"/>
        <v>0</v>
      </c>
      <c r="I63" s="49">
        <v>1</v>
      </c>
      <c r="J63" s="49">
        <v>1</v>
      </c>
      <c r="K63" s="49">
        <v>1</v>
      </c>
      <c r="L63" s="49">
        <v>1</v>
      </c>
      <c r="M63" s="49">
        <v>1</v>
      </c>
      <c r="N63" s="49">
        <v>1</v>
      </c>
      <c r="O63" s="49">
        <v>1</v>
      </c>
      <c r="P63" s="49">
        <v>1</v>
      </c>
      <c r="Q63" s="49">
        <v>1</v>
      </c>
      <c r="R63" s="49">
        <v>1</v>
      </c>
      <c r="S63" s="49">
        <v>1</v>
      </c>
      <c r="T63" s="49">
        <v>0</v>
      </c>
      <c r="U63" s="49">
        <v>0</v>
      </c>
      <c r="V63" s="72">
        <f t="shared" si="14"/>
        <v>0</v>
      </c>
    </row>
    <row r="64" spans="1:22" s="2" customFormat="1" ht="22.5" x14ac:dyDescent="0.2">
      <c r="A64" s="65">
        <f t="shared" ca="1" si="11"/>
        <v>71304</v>
      </c>
      <c r="B64" s="52" t="s">
        <v>80</v>
      </c>
      <c r="C64" s="46" t="s">
        <v>23</v>
      </c>
      <c r="D64" s="46" t="s">
        <v>23</v>
      </c>
      <c r="E64" s="75" t="s">
        <v>8</v>
      </c>
      <c r="F64" s="43">
        <f t="shared" ca="1" si="12"/>
        <v>1</v>
      </c>
      <c r="G64" s="44"/>
      <c r="H64" s="76">
        <f t="shared" ca="1" si="13"/>
        <v>0</v>
      </c>
      <c r="I64" s="49">
        <v>1</v>
      </c>
      <c r="J64" s="49">
        <v>1</v>
      </c>
      <c r="K64" s="49">
        <v>1</v>
      </c>
      <c r="L64" s="49">
        <v>1</v>
      </c>
      <c r="M64" s="49">
        <v>1</v>
      </c>
      <c r="N64" s="49">
        <v>1</v>
      </c>
      <c r="O64" s="49">
        <v>1</v>
      </c>
      <c r="P64" s="49">
        <v>1</v>
      </c>
      <c r="Q64" s="49">
        <v>1</v>
      </c>
      <c r="R64" s="49">
        <v>1</v>
      </c>
      <c r="S64" s="49">
        <v>1</v>
      </c>
      <c r="T64" s="49">
        <v>0</v>
      </c>
      <c r="U64" s="49">
        <v>0</v>
      </c>
      <c r="V64" s="72">
        <f t="shared" si="14"/>
        <v>0</v>
      </c>
    </row>
    <row r="65" spans="1:22" ht="45" x14ac:dyDescent="0.2">
      <c r="A65" s="65">
        <f t="shared" ca="1" si="11"/>
        <v>71305</v>
      </c>
      <c r="B65" s="32" t="s">
        <v>79</v>
      </c>
      <c r="C65" s="46" t="s">
        <v>23</v>
      </c>
      <c r="D65" s="46" t="s">
        <v>23</v>
      </c>
      <c r="E65" s="75" t="s">
        <v>8</v>
      </c>
      <c r="F65" s="43">
        <f t="shared" ca="1" si="12"/>
        <v>1</v>
      </c>
      <c r="G65" s="44"/>
      <c r="H65" s="77">
        <f ca="1">F65*G65</f>
        <v>0</v>
      </c>
      <c r="I65" s="49">
        <v>1</v>
      </c>
      <c r="J65" s="45">
        <v>1</v>
      </c>
      <c r="K65" s="49">
        <v>1</v>
      </c>
      <c r="L65" s="49">
        <v>1</v>
      </c>
      <c r="M65" s="49">
        <v>1</v>
      </c>
      <c r="N65" s="49">
        <v>1</v>
      </c>
      <c r="O65" s="49">
        <v>1</v>
      </c>
      <c r="P65" s="49">
        <v>1</v>
      </c>
      <c r="Q65" s="49">
        <v>1</v>
      </c>
      <c r="R65" s="49">
        <v>1</v>
      </c>
      <c r="S65" s="49">
        <v>1</v>
      </c>
      <c r="T65" s="49">
        <v>0</v>
      </c>
      <c r="U65" s="49">
        <v>1</v>
      </c>
      <c r="V65" s="72">
        <f t="shared" si="14"/>
        <v>0</v>
      </c>
    </row>
    <row r="66" spans="1:22" ht="56.25" x14ac:dyDescent="0.2">
      <c r="A66" s="65">
        <f t="shared" ca="1" si="11"/>
        <v>71306</v>
      </c>
      <c r="B66" s="32" t="s">
        <v>97</v>
      </c>
      <c r="C66" s="46" t="s">
        <v>23</v>
      </c>
      <c r="D66" s="46" t="s">
        <v>23</v>
      </c>
      <c r="E66" s="75" t="s">
        <v>7</v>
      </c>
      <c r="F66" s="43">
        <f t="shared" ca="1" si="12"/>
        <v>1</v>
      </c>
      <c r="G66" s="44"/>
      <c r="H66" s="77">
        <f ca="1">F66*G66</f>
        <v>0</v>
      </c>
      <c r="I66" s="49">
        <v>1</v>
      </c>
      <c r="J66" s="45">
        <v>1</v>
      </c>
      <c r="K66" s="49">
        <v>1</v>
      </c>
      <c r="L66" s="49">
        <v>1</v>
      </c>
      <c r="M66" s="49">
        <v>2</v>
      </c>
      <c r="N66" s="49">
        <v>1</v>
      </c>
      <c r="O66" s="49">
        <v>1</v>
      </c>
      <c r="P66" s="49">
        <v>1</v>
      </c>
      <c r="Q66" s="49">
        <v>1</v>
      </c>
      <c r="R66" s="49">
        <v>1</v>
      </c>
      <c r="S66" s="49">
        <v>1</v>
      </c>
      <c r="T66" s="49">
        <v>0</v>
      </c>
      <c r="U66" s="49">
        <v>0</v>
      </c>
      <c r="V66" s="72">
        <f t="shared" si="14"/>
        <v>0</v>
      </c>
    </row>
    <row r="67" spans="1:22" ht="56.25" x14ac:dyDescent="0.2">
      <c r="A67" s="65">
        <f t="shared" ca="1" si="11"/>
        <v>71307</v>
      </c>
      <c r="B67" s="32" t="s">
        <v>61</v>
      </c>
      <c r="C67" s="46" t="s">
        <v>23</v>
      </c>
      <c r="D67" s="46" t="s">
        <v>23</v>
      </c>
      <c r="E67" s="75" t="s">
        <v>8</v>
      </c>
      <c r="F67" s="43">
        <f t="shared" ca="1" si="12"/>
        <v>1</v>
      </c>
      <c r="G67" s="44"/>
      <c r="H67" s="77">
        <f ca="1">F67*G67</f>
        <v>0</v>
      </c>
      <c r="I67" s="49">
        <v>1</v>
      </c>
      <c r="J67" s="45">
        <v>1</v>
      </c>
      <c r="K67" s="49">
        <v>1</v>
      </c>
      <c r="L67" s="49">
        <v>1</v>
      </c>
      <c r="M67" s="49">
        <v>2</v>
      </c>
      <c r="N67" s="49">
        <v>1</v>
      </c>
      <c r="O67" s="49">
        <v>1</v>
      </c>
      <c r="P67" s="49">
        <v>1</v>
      </c>
      <c r="Q67" s="49">
        <v>1</v>
      </c>
      <c r="R67" s="49">
        <v>1</v>
      </c>
      <c r="S67" s="49">
        <v>1</v>
      </c>
      <c r="T67" s="49">
        <v>0</v>
      </c>
      <c r="U67" s="49">
        <v>1</v>
      </c>
      <c r="V67" s="72">
        <f t="shared" si="14"/>
        <v>0</v>
      </c>
    </row>
    <row r="68" spans="1:22" s="2" customFormat="1" ht="202.5" x14ac:dyDescent="0.2">
      <c r="A68" s="65">
        <f t="shared" ca="1" si="11"/>
        <v>71308</v>
      </c>
      <c r="B68" s="52" t="s">
        <v>83</v>
      </c>
      <c r="C68" s="46" t="s">
        <v>23</v>
      </c>
      <c r="D68" s="46" t="s">
        <v>23</v>
      </c>
      <c r="E68" s="75" t="s">
        <v>8</v>
      </c>
      <c r="F68" s="43">
        <f t="shared" ca="1" si="12"/>
        <v>1</v>
      </c>
      <c r="G68" s="44"/>
      <c r="H68" s="76">
        <f t="shared" ref="H68:H69" ca="1" si="15">G68*F68</f>
        <v>0</v>
      </c>
      <c r="I68" s="49">
        <v>1</v>
      </c>
      <c r="J68" s="49">
        <v>1</v>
      </c>
      <c r="K68" s="49">
        <v>1</v>
      </c>
      <c r="L68" s="49">
        <v>1</v>
      </c>
      <c r="M68" s="49">
        <v>1</v>
      </c>
      <c r="N68" s="49">
        <v>1</v>
      </c>
      <c r="O68" s="49">
        <v>1</v>
      </c>
      <c r="P68" s="49">
        <v>1</v>
      </c>
      <c r="Q68" s="49">
        <v>1</v>
      </c>
      <c r="R68" s="49">
        <v>1</v>
      </c>
      <c r="S68" s="49">
        <v>1</v>
      </c>
      <c r="T68" s="49">
        <v>0</v>
      </c>
      <c r="U68" s="49">
        <v>1</v>
      </c>
      <c r="V68" s="72">
        <f t="shared" si="14"/>
        <v>0</v>
      </c>
    </row>
    <row r="69" spans="1:22" s="2" customFormat="1" ht="45" x14ac:dyDescent="0.2">
      <c r="A69" s="65">
        <f t="shared" ca="1" si="11"/>
        <v>71309</v>
      </c>
      <c r="B69" s="52" t="s">
        <v>133</v>
      </c>
      <c r="C69" s="46" t="s">
        <v>23</v>
      </c>
      <c r="D69" s="46" t="s">
        <v>23</v>
      </c>
      <c r="E69" s="75" t="s">
        <v>8</v>
      </c>
      <c r="F69" s="43">
        <f t="shared" ca="1" si="12"/>
        <v>1</v>
      </c>
      <c r="G69" s="44"/>
      <c r="H69" s="76">
        <f t="shared" ca="1" si="15"/>
        <v>0</v>
      </c>
      <c r="I69" s="49">
        <v>1</v>
      </c>
      <c r="J69" s="49">
        <v>1</v>
      </c>
      <c r="K69" s="49">
        <v>1</v>
      </c>
      <c r="L69" s="49">
        <v>1</v>
      </c>
      <c r="M69" s="49">
        <v>1</v>
      </c>
      <c r="N69" s="49">
        <v>0</v>
      </c>
      <c r="O69" s="49">
        <v>1</v>
      </c>
      <c r="P69" s="49">
        <v>1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72">
        <f t="shared" si="14"/>
        <v>0</v>
      </c>
    </row>
    <row r="70" spans="1:22" x14ac:dyDescent="0.2">
      <c r="A70" s="120"/>
      <c r="B70" s="121"/>
      <c r="C70" s="121"/>
      <c r="D70" s="121"/>
      <c r="E70" s="121"/>
      <c r="F70" s="122" t="str">
        <f>"Ukupno "&amp;LOWER(B6)&amp;" - "&amp;LOWER(B60)&amp;":"</f>
        <v>Ukupno sustav video nadzora - usluga:</v>
      </c>
      <c r="G70" s="160">
        <f ca="1">SUM(H61:H69)</f>
        <v>0</v>
      </c>
      <c r="H70" s="160"/>
      <c r="I70" s="49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72">
        <f t="shared" ca="1" si="14"/>
        <v>0</v>
      </c>
    </row>
    <row r="71" spans="1:22" s="24" customFormat="1" x14ac:dyDescent="0.2">
      <c r="A71" s="65" t="s">
        <v>36</v>
      </c>
      <c r="B71" s="29"/>
      <c r="C71" s="28"/>
      <c r="D71" s="28"/>
      <c r="E71" s="28"/>
      <c r="F71" s="28"/>
      <c r="G71" s="33"/>
      <c r="H71" s="64"/>
      <c r="I71" s="49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72"/>
    </row>
    <row r="72" spans="1:22" s="1" customFormat="1" x14ac:dyDescent="0.2">
      <c r="A72" s="34">
        <f t="shared" ref="A72:A95" ca="1" si="16">IF(VALUE(broj_sheet)&lt;10,
IF(OFFSET(A72,-1,0)=".",broj_sheet*10+(COUNTIF(INDIRECT(ADDRESS(1,COLUMN())&amp;":"&amp;ADDRESS(ROW()-1,COLUMN())),"&lt;99"))+1,
IF(OR(LEN(OFFSET(A72,-1,0))=2,AND(LEN(OFFSET(A72,-1,0))=0,LEN(OFFSET(A72,-3,0))=5)),
IF(LEN(OFFSET(A72,-1,0))=2,(OFFSET(A72,-1,0))*10+1,IF(AND(LEN(OFFSET(A72,-1,0))=0,LEN(OFFSET(A72,-3,0))=5),INT(LEFT(OFFSET(A72,-3,0),3))+1,"greška x")),
IF(LEN(OFFSET(A72,-1,0))=3,(OFFSET(A72,-1,0))*100+1,
IF(LEN(OFFSET(A72,-1,0))=5,(OFFSET(A72,-1,0))+1,"greška1")))),
IF(VALUE(broj_sheet)&gt;=10,
IF(OFFSET(A72,-1,0)= ".",broj_sheet*10+(COUNTIF(INDIRECT(ADDRESS(1,COLUMN())&amp;":"&amp;ADDRESS(ROW()-1,COLUMN())),"&lt;999"))+1,
IF(OR(LEN(OFFSET(A72,-1,0))=3,AND(LEN(OFFSET(A72,-1,0))=0,LEN(OFFSET(A72,-3,0))=6)),
IF(LEN(OFFSET(A72,-1,0))=3,(OFFSET(A72,-1,0))*10+1,IF(AND(LEN(OFFSET(A72,-1,0))=0,LEN(OFFSET(A72,-3,0))=6),INT(LEFT(OFFSET(A72,-3,0),4))+1,"greška y")),
IF(LEN(OFFSET(A72,-1,0))=4,(OFFSET(A72,-1,0))*100+1,
IF(LEN(OFFSET(A72,-1,0))=6,(OFFSET(A72,-1,0))+1,"greška2")))),"greška3"))</f>
        <v>72</v>
      </c>
      <c r="B72" s="53" t="s">
        <v>11</v>
      </c>
      <c r="C72" s="39"/>
      <c r="D72" s="39"/>
      <c r="E72" s="54"/>
      <c r="F72" s="55"/>
      <c r="G72" s="56"/>
      <c r="H72" s="56"/>
      <c r="I72" s="49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72"/>
    </row>
    <row r="73" spans="1:22" s="1" customFormat="1" x14ac:dyDescent="0.2">
      <c r="A73" s="34">
        <f t="shared" ca="1" si="16"/>
        <v>721</v>
      </c>
      <c r="B73" s="53" t="s">
        <v>6</v>
      </c>
      <c r="C73" s="39"/>
      <c r="D73" s="39"/>
      <c r="E73" s="54"/>
      <c r="F73" s="55"/>
      <c r="G73" s="56"/>
      <c r="H73" s="56"/>
      <c r="I73" s="49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72"/>
    </row>
    <row r="74" spans="1:22" s="7" customFormat="1" ht="168.75" x14ac:dyDescent="0.2">
      <c r="A74" s="65">
        <f t="shared" ca="1" si="16"/>
        <v>72101</v>
      </c>
      <c r="B74" s="32" t="s">
        <v>166</v>
      </c>
      <c r="C74" s="84"/>
      <c r="D74" s="84"/>
      <c r="E74" s="75" t="s">
        <v>7</v>
      </c>
      <c r="F74" s="43">
        <f t="shared" ref="F74:F95" ca="1" si="17">INDIRECT(ADDRESS(ROW(),COLUMN()+2+broj_sheet))</f>
        <v>1</v>
      </c>
      <c r="G74" s="44"/>
      <c r="H74" s="77">
        <f t="shared" ref="H74:H76" ca="1" si="18">G74*F74</f>
        <v>0</v>
      </c>
      <c r="I74" s="49">
        <v>1</v>
      </c>
      <c r="J74" s="49">
        <v>1</v>
      </c>
      <c r="K74" s="49">
        <v>1</v>
      </c>
      <c r="L74" s="49">
        <v>1</v>
      </c>
      <c r="M74" s="49">
        <v>0</v>
      </c>
      <c r="N74" s="49">
        <v>1</v>
      </c>
      <c r="O74" s="49">
        <v>1</v>
      </c>
      <c r="P74" s="49">
        <v>1</v>
      </c>
      <c r="Q74" s="49">
        <v>1</v>
      </c>
      <c r="R74" s="49">
        <v>1</v>
      </c>
      <c r="S74" s="49">
        <v>1</v>
      </c>
      <c r="T74" s="49">
        <v>0</v>
      </c>
      <c r="U74" s="49">
        <v>0</v>
      </c>
      <c r="V74" s="72">
        <f t="shared" ref="V74:V96" si="19">SUM(I74:U74)*G74</f>
        <v>0</v>
      </c>
    </row>
    <row r="75" spans="1:22" s="7" customFormat="1" ht="45" x14ac:dyDescent="0.2">
      <c r="A75" s="65">
        <f t="shared" ca="1" si="16"/>
        <v>72102</v>
      </c>
      <c r="B75" s="32" t="s">
        <v>145</v>
      </c>
      <c r="C75" s="84"/>
      <c r="D75" s="84"/>
      <c r="E75" s="75" t="s">
        <v>7</v>
      </c>
      <c r="F75" s="43">
        <f t="shared" ca="1" si="17"/>
        <v>3</v>
      </c>
      <c r="G75" s="44"/>
      <c r="H75" s="77">
        <f t="shared" ca="1" si="18"/>
        <v>0</v>
      </c>
      <c r="I75" s="49">
        <v>3</v>
      </c>
      <c r="J75" s="49">
        <v>3</v>
      </c>
      <c r="K75" s="49">
        <v>3</v>
      </c>
      <c r="L75" s="49">
        <v>3</v>
      </c>
      <c r="M75" s="49">
        <v>11</v>
      </c>
      <c r="N75" s="49">
        <v>3</v>
      </c>
      <c r="O75" s="49">
        <v>3</v>
      </c>
      <c r="P75" s="49">
        <v>3</v>
      </c>
      <c r="Q75" s="49">
        <v>2</v>
      </c>
      <c r="R75" s="49">
        <v>4</v>
      </c>
      <c r="S75" s="49">
        <v>3</v>
      </c>
      <c r="T75" s="49">
        <v>4</v>
      </c>
      <c r="U75" s="49">
        <v>0</v>
      </c>
      <c r="V75" s="72">
        <f t="shared" si="19"/>
        <v>0</v>
      </c>
    </row>
    <row r="76" spans="1:22" s="7" customFormat="1" ht="56.25" x14ac:dyDescent="0.2">
      <c r="A76" s="73">
        <f t="shared" ca="1" si="16"/>
        <v>72103</v>
      </c>
      <c r="B76" s="62" t="s">
        <v>62</v>
      </c>
      <c r="C76" s="78"/>
      <c r="D76" s="78"/>
      <c r="E76" s="79" t="s">
        <v>7</v>
      </c>
      <c r="F76" s="43">
        <f t="shared" ca="1" si="17"/>
        <v>1</v>
      </c>
      <c r="G76" s="80"/>
      <c r="H76" s="80">
        <f t="shared" ca="1" si="18"/>
        <v>0</v>
      </c>
      <c r="I76" s="49">
        <v>1</v>
      </c>
      <c r="J76" s="49">
        <v>1</v>
      </c>
      <c r="K76" s="49">
        <v>1</v>
      </c>
      <c r="L76" s="49">
        <v>1</v>
      </c>
      <c r="M76" s="49">
        <v>1</v>
      </c>
      <c r="N76" s="49">
        <v>1</v>
      </c>
      <c r="O76" s="49">
        <v>1</v>
      </c>
      <c r="P76" s="49">
        <v>1</v>
      </c>
      <c r="Q76" s="49">
        <v>1</v>
      </c>
      <c r="R76" s="49">
        <v>1</v>
      </c>
      <c r="S76" s="49">
        <v>1</v>
      </c>
      <c r="T76" s="49">
        <v>0</v>
      </c>
      <c r="U76" s="49">
        <v>0</v>
      </c>
      <c r="V76" s="72">
        <f t="shared" si="19"/>
        <v>0</v>
      </c>
    </row>
    <row r="77" spans="1:22" s="2" customFormat="1" ht="67.5" x14ac:dyDescent="0.2">
      <c r="A77" s="65">
        <f t="shared" ca="1" si="16"/>
        <v>72104</v>
      </c>
      <c r="B77" s="62" t="s">
        <v>143</v>
      </c>
      <c r="C77" s="84"/>
      <c r="D77" s="84"/>
      <c r="E77" s="75" t="s">
        <v>7</v>
      </c>
      <c r="F77" s="43">
        <v>12</v>
      </c>
      <c r="G77" s="44"/>
      <c r="H77" s="76">
        <f>F77*G77</f>
        <v>0</v>
      </c>
      <c r="I77" s="49">
        <v>13</v>
      </c>
      <c r="J77" s="45">
        <v>13</v>
      </c>
      <c r="K77" s="45">
        <v>12</v>
      </c>
      <c r="L77" s="45">
        <v>12</v>
      </c>
      <c r="M77" s="45">
        <v>36</v>
      </c>
      <c r="N77" s="45">
        <v>13</v>
      </c>
      <c r="O77" s="45">
        <v>12</v>
      </c>
      <c r="P77" s="45">
        <v>15</v>
      </c>
      <c r="Q77" s="45">
        <v>9</v>
      </c>
      <c r="R77" s="45">
        <v>13</v>
      </c>
      <c r="S77" s="45">
        <v>13</v>
      </c>
      <c r="T77" s="45">
        <v>10</v>
      </c>
      <c r="U77" s="45">
        <v>0</v>
      </c>
      <c r="V77" s="72">
        <f t="shared" si="19"/>
        <v>0</v>
      </c>
    </row>
    <row r="78" spans="1:22" s="2" customFormat="1" ht="67.5" x14ac:dyDescent="0.2">
      <c r="A78" s="65">
        <f t="shared" ca="1" si="16"/>
        <v>72105</v>
      </c>
      <c r="B78" s="62" t="s">
        <v>144</v>
      </c>
      <c r="C78" s="84"/>
      <c r="D78" s="84"/>
      <c r="E78" s="75" t="s">
        <v>7</v>
      </c>
      <c r="F78" s="43">
        <v>1</v>
      </c>
      <c r="G78" s="44"/>
      <c r="H78" s="76">
        <f>F78*G78</f>
        <v>0</v>
      </c>
      <c r="I78" s="49">
        <v>0</v>
      </c>
      <c r="J78" s="45">
        <v>2</v>
      </c>
      <c r="K78" s="45">
        <v>2</v>
      </c>
      <c r="L78" s="45">
        <v>1</v>
      </c>
      <c r="M78" s="45">
        <v>0</v>
      </c>
      <c r="N78" s="45">
        <v>13</v>
      </c>
      <c r="O78" s="45">
        <v>1</v>
      </c>
      <c r="P78" s="45">
        <v>1</v>
      </c>
      <c r="Q78" s="45">
        <v>0</v>
      </c>
      <c r="R78" s="45">
        <v>2</v>
      </c>
      <c r="S78" s="45">
        <v>0</v>
      </c>
      <c r="T78" s="45">
        <v>10</v>
      </c>
      <c r="U78" s="45">
        <v>0</v>
      </c>
      <c r="V78" s="72">
        <f t="shared" si="19"/>
        <v>0</v>
      </c>
    </row>
    <row r="79" spans="1:22" s="2" customFormat="1" ht="112.5" x14ac:dyDescent="0.2">
      <c r="A79" s="65">
        <f t="shared" ca="1" si="16"/>
        <v>72106</v>
      </c>
      <c r="B79" s="32" t="s">
        <v>130</v>
      </c>
      <c r="C79" s="84"/>
      <c r="D79" s="84"/>
      <c r="E79" s="75" t="s">
        <v>7</v>
      </c>
      <c r="F79" s="43">
        <f t="shared" ca="1" si="17"/>
        <v>11</v>
      </c>
      <c r="G79" s="44"/>
      <c r="H79" s="76">
        <f ca="1">F79*G79</f>
        <v>0</v>
      </c>
      <c r="I79" s="49">
        <v>15</v>
      </c>
      <c r="J79" s="49">
        <v>13</v>
      </c>
      <c r="K79" s="49">
        <v>13</v>
      </c>
      <c r="L79" s="49">
        <v>15</v>
      </c>
      <c r="M79" s="49">
        <v>50</v>
      </c>
      <c r="N79" s="49">
        <v>15</v>
      </c>
      <c r="O79" s="49">
        <v>11</v>
      </c>
      <c r="P79" s="49">
        <v>15</v>
      </c>
      <c r="Q79" s="49">
        <v>9</v>
      </c>
      <c r="R79" s="49">
        <v>17</v>
      </c>
      <c r="S79" s="49">
        <v>15</v>
      </c>
      <c r="T79" s="49">
        <v>20</v>
      </c>
      <c r="U79" s="49">
        <v>0</v>
      </c>
      <c r="V79" s="72">
        <f t="shared" si="19"/>
        <v>0</v>
      </c>
    </row>
    <row r="80" spans="1:22" s="7" customFormat="1" ht="135" x14ac:dyDescent="0.2">
      <c r="A80" s="65">
        <f t="shared" ca="1" si="16"/>
        <v>72107</v>
      </c>
      <c r="B80" s="32" t="s">
        <v>115</v>
      </c>
      <c r="C80" s="84"/>
      <c r="D80" s="84"/>
      <c r="E80" s="75" t="s">
        <v>7</v>
      </c>
      <c r="F80" s="43">
        <f t="shared" ca="1" si="17"/>
        <v>1</v>
      </c>
      <c r="G80" s="44"/>
      <c r="H80" s="77">
        <f ca="1">G80*F80</f>
        <v>0</v>
      </c>
      <c r="I80" s="49">
        <v>1</v>
      </c>
      <c r="J80" s="49">
        <v>1</v>
      </c>
      <c r="K80" s="49">
        <v>1</v>
      </c>
      <c r="L80" s="49">
        <v>1</v>
      </c>
      <c r="M80" s="49">
        <v>1</v>
      </c>
      <c r="N80" s="49">
        <v>1</v>
      </c>
      <c r="O80" s="49">
        <v>1</v>
      </c>
      <c r="P80" s="49">
        <v>1</v>
      </c>
      <c r="Q80" s="49">
        <v>1</v>
      </c>
      <c r="R80" s="49">
        <v>1</v>
      </c>
      <c r="S80" s="49">
        <v>1</v>
      </c>
      <c r="T80" s="49">
        <v>1</v>
      </c>
      <c r="U80" s="49">
        <v>0</v>
      </c>
      <c r="V80" s="72">
        <f t="shared" si="19"/>
        <v>0</v>
      </c>
    </row>
    <row r="81" spans="1:22" s="2" customFormat="1" ht="67.5" x14ac:dyDescent="0.2">
      <c r="A81" s="65">
        <f t="shared" ca="1" si="16"/>
        <v>72108</v>
      </c>
      <c r="B81" s="32" t="s">
        <v>116</v>
      </c>
      <c r="C81" s="84"/>
      <c r="D81" s="84"/>
      <c r="E81" s="75" t="s">
        <v>7</v>
      </c>
      <c r="F81" s="43">
        <f t="shared" ca="1" si="17"/>
        <v>1</v>
      </c>
      <c r="G81" s="44"/>
      <c r="H81" s="76">
        <f t="shared" ref="H81:H95" ca="1" si="20">F81*G81</f>
        <v>0</v>
      </c>
      <c r="I81" s="49">
        <v>1</v>
      </c>
      <c r="J81" s="49">
        <v>1</v>
      </c>
      <c r="K81" s="49">
        <v>1</v>
      </c>
      <c r="L81" s="49">
        <v>1</v>
      </c>
      <c r="M81" s="49">
        <v>1</v>
      </c>
      <c r="N81" s="49">
        <v>1</v>
      </c>
      <c r="O81" s="49">
        <v>1</v>
      </c>
      <c r="P81" s="49">
        <v>1</v>
      </c>
      <c r="Q81" s="49">
        <v>1</v>
      </c>
      <c r="R81" s="49">
        <v>1</v>
      </c>
      <c r="S81" s="49">
        <v>1</v>
      </c>
      <c r="T81" s="49">
        <v>0</v>
      </c>
      <c r="U81" s="49">
        <v>1</v>
      </c>
      <c r="V81" s="72">
        <f t="shared" si="19"/>
        <v>0</v>
      </c>
    </row>
    <row r="82" spans="1:22" s="2" customFormat="1" ht="90" x14ac:dyDescent="0.2">
      <c r="A82" s="65">
        <f t="shared" ca="1" si="16"/>
        <v>72109</v>
      </c>
      <c r="B82" s="32" t="s">
        <v>117</v>
      </c>
      <c r="C82" s="84"/>
      <c r="D82" s="84"/>
      <c r="E82" s="75" t="s">
        <v>7</v>
      </c>
      <c r="F82" s="43">
        <f t="shared" ca="1" si="17"/>
        <v>1</v>
      </c>
      <c r="G82" s="44"/>
      <c r="H82" s="76">
        <f t="shared" ca="1" si="20"/>
        <v>0</v>
      </c>
      <c r="I82" s="49">
        <v>1</v>
      </c>
      <c r="J82" s="49">
        <v>1</v>
      </c>
      <c r="K82" s="49">
        <v>1</v>
      </c>
      <c r="L82" s="49">
        <v>1</v>
      </c>
      <c r="M82" s="49">
        <v>1</v>
      </c>
      <c r="N82" s="49">
        <v>1</v>
      </c>
      <c r="O82" s="49">
        <v>1</v>
      </c>
      <c r="P82" s="49">
        <v>1</v>
      </c>
      <c r="Q82" s="49">
        <v>1</v>
      </c>
      <c r="R82" s="49">
        <v>1</v>
      </c>
      <c r="S82" s="49">
        <v>1</v>
      </c>
      <c r="T82" s="49">
        <v>0</v>
      </c>
      <c r="U82" s="49">
        <v>1</v>
      </c>
      <c r="V82" s="72">
        <f t="shared" si="19"/>
        <v>0</v>
      </c>
    </row>
    <row r="83" spans="1:22" s="2" customFormat="1" ht="101.25" x14ac:dyDescent="0.2">
      <c r="A83" s="65">
        <f t="shared" ca="1" si="16"/>
        <v>72110</v>
      </c>
      <c r="B83" s="32" t="s">
        <v>119</v>
      </c>
      <c r="C83" s="85"/>
      <c r="D83" s="85"/>
      <c r="E83" s="41" t="s">
        <v>7</v>
      </c>
      <c r="F83" s="43">
        <f t="shared" ca="1" si="17"/>
        <v>1</v>
      </c>
      <c r="G83" s="44"/>
      <c r="H83" s="44">
        <f t="shared" ca="1" si="20"/>
        <v>0</v>
      </c>
      <c r="I83" s="49">
        <v>1</v>
      </c>
      <c r="J83" s="49">
        <v>1</v>
      </c>
      <c r="K83" s="49">
        <v>1</v>
      </c>
      <c r="L83" s="49">
        <v>1</v>
      </c>
      <c r="M83" s="49">
        <v>2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9">
        <v>0</v>
      </c>
      <c r="V83" s="72">
        <f t="shared" si="19"/>
        <v>0</v>
      </c>
    </row>
    <row r="84" spans="1:22" s="2" customFormat="1" ht="78.75" x14ac:dyDescent="0.2">
      <c r="A84" s="65">
        <f t="shared" ca="1" si="16"/>
        <v>72111</v>
      </c>
      <c r="B84" s="32" t="s">
        <v>120</v>
      </c>
      <c r="C84" s="84"/>
      <c r="D84" s="84"/>
      <c r="E84" s="75" t="s">
        <v>7</v>
      </c>
      <c r="F84" s="43">
        <f t="shared" ca="1" si="17"/>
        <v>1</v>
      </c>
      <c r="G84" s="44"/>
      <c r="H84" s="76">
        <f t="shared" ca="1" si="20"/>
        <v>0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0</v>
      </c>
      <c r="U84" s="45">
        <v>0</v>
      </c>
      <c r="V84" s="72">
        <f t="shared" si="19"/>
        <v>0</v>
      </c>
    </row>
    <row r="85" spans="1:22" s="2" customFormat="1" ht="56.25" x14ac:dyDescent="0.2">
      <c r="A85" s="65">
        <f t="shared" ca="1" si="16"/>
        <v>72112</v>
      </c>
      <c r="B85" s="32" t="s">
        <v>121</v>
      </c>
      <c r="C85" s="84"/>
      <c r="D85" s="84"/>
      <c r="E85" s="75" t="s">
        <v>7</v>
      </c>
      <c r="F85" s="43">
        <f t="shared" ca="1" si="17"/>
        <v>1</v>
      </c>
      <c r="G85" s="44"/>
      <c r="H85" s="76">
        <f t="shared" ca="1" si="20"/>
        <v>0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0</v>
      </c>
      <c r="U85" s="45">
        <v>0</v>
      </c>
      <c r="V85" s="72">
        <f t="shared" si="19"/>
        <v>0</v>
      </c>
    </row>
    <row r="86" spans="1:22" s="11" customFormat="1" ht="90" x14ac:dyDescent="0.2">
      <c r="A86" s="65">
        <f t="shared" ca="1" si="16"/>
        <v>72113</v>
      </c>
      <c r="B86" s="32" t="s">
        <v>142</v>
      </c>
      <c r="C86" s="84"/>
      <c r="D86" s="84"/>
      <c r="E86" s="82" t="s">
        <v>9</v>
      </c>
      <c r="F86" s="43">
        <f t="shared" ca="1" si="17"/>
        <v>400</v>
      </c>
      <c r="G86" s="44"/>
      <c r="H86" s="83">
        <f t="shared" ca="1" si="20"/>
        <v>0</v>
      </c>
      <c r="I86" s="49">
        <v>400</v>
      </c>
      <c r="J86" s="45">
        <v>800</v>
      </c>
      <c r="K86" s="45">
        <v>800</v>
      </c>
      <c r="L86" s="45">
        <v>400</v>
      </c>
      <c r="M86" s="45">
        <v>800</v>
      </c>
      <c r="N86" s="45">
        <v>250</v>
      </c>
      <c r="O86" s="45">
        <v>400</v>
      </c>
      <c r="P86" s="45">
        <v>800</v>
      </c>
      <c r="Q86" s="45">
        <v>0</v>
      </c>
      <c r="R86" s="45">
        <v>400</v>
      </c>
      <c r="S86" s="45">
        <v>400</v>
      </c>
      <c r="T86" s="45">
        <v>0</v>
      </c>
      <c r="U86" s="45">
        <v>0</v>
      </c>
      <c r="V86" s="72">
        <f t="shared" si="19"/>
        <v>0</v>
      </c>
    </row>
    <row r="87" spans="1:22" s="11" customFormat="1" ht="112.5" x14ac:dyDescent="0.2">
      <c r="A87" s="65">
        <f t="shared" ca="1" si="16"/>
        <v>72114</v>
      </c>
      <c r="B87" s="32" t="s">
        <v>105</v>
      </c>
      <c r="C87" s="84"/>
      <c r="D87" s="84"/>
      <c r="E87" s="82" t="s">
        <v>7</v>
      </c>
      <c r="F87" s="43">
        <f t="shared" ca="1" si="17"/>
        <v>1</v>
      </c>
      <c r="G87" s="44"/>
      <c r="H87" s="83">
        <f t="shared" ca="1" si="20"/>
        <v>0</v>
      </c>
      <c r="I87" s="49">
        <v>1</v>
      </c>
      <c r="J87" s="45">
        <v>2</v>
      </c>
      <c r="K87" s="45">
        <v>2</v>
      </c>
      <c r="L87" s="45">
        <v>1</v>
      </c>
      <c r="M87" s="45">
        <v>2</v>
      </c>
      <c r="N87" s="45">
        <v>1</v>
      </c>
      <c r="O87" s="45">
        <v>1</v>
      </c>
      <c r="P87" s="45">
        <v>2</v>
      </c>
      <c r="Q87" s="45">
        <v>0</v>
      </c>
      <c r="R87" s="45">
        <v>1</v>
      </c>
      <c r="S87" s="45">
        <v>1</v>
      </c>
      <c r="T87" s="45">
        <v>0</v>
      </c>
      <c r="U87" s="45">
        <v>0</v>
      </c>
      <c r="V87" s="72">
        <f t="shared" si="19"/>
        <v>0</v>
      </c>
    </row>
    <row r="88" spans="1:22" s="11" customFormat="1" ht="90" x14ac:dyDescent="0.2">
      <c r="A88" s="69">
        <f t="shared" ca="1" si="16"/>
        <v>72115</v>
      </c>
      <c r="B88" s="32" t="s">
        <v>122</v>
      </c>
      <c r="C88" s="84"/>
      <c r="D88" s="84"/>
      <c r="E88" s="82" t="s">
        <v>7</v>
      </c>
      <c r="F88" s="43">
        <f t="shared" ca="1" si="17"/>
        <v>1</v>
      </c>
      <c r="G88" s="44"/>
      <c r="H88" s="77">
        <f t="shared" ca="1" si="20"/>
        <v>0</v>
      </c>
      <c r="I88" s="49">
        <v>1</v>
      </c>
      <c r="J88" s="45">
        <v>1</v>
      </c>
      <c r="K88" s="45">
        <v>1</v>
      </c>
      <c r="L88" s="45">
        <v>1</v>
      </c>
      <c r="M88" s="45">
        <v>1</v>
      </c>
      <c r="N88" s="45">
        <v>1</v>
      </c>
      <c r="O88" s="45">
        <v>1</v>
      </c>
      <c r="P88" s="45">
        <v>1</v>
      </c>
      <c r="Q88" s="45">
        <v>0</v>
      </c>
      <c r="R88" s="45">
        <v>1</v>
      </c>
      <c r="S88" s="45">
        <v>1</v>
      </c>
      <c r="T88" s="45">
        <v>0</v>
      </c>
      <c r="U88" s="45">
        <v>0</v>
      </c>
      <c r="V88" s="72">
        <f t="shared" si="19"/>
        <v>0</v>
      </c>
    </row>
    <row r="89" spans="1:22" s="11" customFormat="1" ht="90" x14ac:dyDescent="0.2">
      <c r="A89" s="65">
        <f t="shared" ca="1" si="16"/>
        <v>72116</v>
      </c>
      <c r="B89" s="32" t="s">
        <v>106</v>
      </c>
      <c r="C89" s="84"/>
      <c r="D89" s="84"/>
      <c r="E89" s="82" t="s">
        <v>7</v>
      </c>
      <c r="F89" s="43">
        <f t="shared" ca="1" si="17"/>
        <v>1</v>
      </c>
      <c r="G89" s="44"/>
      <c r="H89" s="83">
        <f t="shared" ca="1" si="20"/>
        <v>0</v>
      </c>
      <c r="I89" s="49">
        <v>1</v>
      </c>
      <c r="J89" s="45">
        <v>1</v>
      </c>
      <c r="K89" s="45">
        <v>1</v>
      </c>
      <c r="L89" s="45">
        <v>1</v>
      </c>
      <c r="M89" s="45">
        <v>1</v>
      </c>
      <c r="N89" s="45">
        <v>1</v>
      </c>
      <c r="O89" s="45">
        <v>1</v>
      </c>
      <c r="P89" s="45">
        <v>1</v>
      </c>
      <c r="Q89" s="45">
        <v>0</v>
      </c>
      <c r="R89" s="45">
        <v>1</v>
      </c>
      <c r="S89" s="45">
        <v>1</v>
      </c>
      <c r="T89" s="45">
        <v>0</v>
      </c>
      <c r="U89" s="45">
        <v>0</v>
      </c>
      <c r="V89" s="72">
        <f t="shared" si="19"/>
        <v>0</v>
      </c>
    </row>
    <row r="90" spans="1:22" s="11" customFormat="1" ht="67.5" x14ac:dyDescent="0.2">
      <c r="A90" s="65">
        <f t="shared" ca="1" si="16"/>
        <v>72117</v>
      </c>
      <c r="B90" s="32" t="s">
        <v>108</v>
      </c>
      <c r="C90" s="84"/>
      <c r="D90" s="84"/>
      <c r="E90" s="82" t="s">
        <v>7</v>
      </c>
      <c r="F90" s="43">
        <f t="shared" ca="1" si="17"/>
        <v>2</v>
      </c>
      <c r="G90" s="44"/>
      <c r="H90" s="83">
        <f t="shared" ca="1" si="20"/>
        <v>0</v>
      </c>
      <c r="I90" s="49">
        <v>2</v>
      </c>
      <c r="J90" s="45">
        <v>2</v>
      </c>
      <c r="K90" s="45">
        <v>2</v>
      </c>
      <c r="L90" s="45">
        <v>2</v>
      </c>
      <c r="M90" s="45">
        <v>2</v>
      </c>
      <c r="N90" s="45">
        <v>2</v>
      </c>
      <c r="O90" s="45">
        <v>2</v>
      </c>
      <c r="P90" s="45">
        <v>2</v>
      </c>
      <c r="Q90" s="45">
        <v>0</v>
      </c>
      <c r="R90" s="45">
        <v>2</v>
      </c>
      <c r="S90" s="45">
        <v>2</v>
      </c>
      <c r="T90" s="45">
        <v>0</v>
      </c>
      <c r="U90" s="45">
        <v>0</v>
      </c>
      <c r="V90" s="72">
        <f t="shared" si="19"/>
        <v>0</v>
      </c>
    </row>
    <row r="91" spans="1:22" s="11" customFormat="1" ht="101.25" x14ac:dyDescent="0.2">
      <c r="A91" s="69">
        <f t="shared" ca="1" si="16"/>
        <v>72118</v>
      </c>
      <c r="B91" s="32" t="s">
        <v>98</v>
      </c>
      <c r="C91" s="84"/>
      <c r="D91" s="84"/>
      <c r="E91" s="82" t="s">
        <v>7</v>
      </c>
      <c r="F91" s="43">
        <f t="shared" ca="1" si="17"/>
        <v>2</v>
      </c>
      <c r="G91" s="44"/>
      <c r="H91" s="77">
        <f t="shared" ca="1" si="20"/>
        <v>0</v>
      </c>
      <c r="I91" s="49">
        <v>2</v>
      </c>
      <c r="J91" s="49">
        <v>2</v>
      </c>
      <c r="K91" s="49">
        <v>2</v>
      </c>
      <c r="L91" s="49">
        <v>2</v>
      </c>
      <c r="M91" s="49">
        <v>2</v>
      </c>
      <c r="N91" s="49">
        <v>2</v>
      </c>
      <c r="O91" s="49">
        <v>2</v>
      </c>
      <c r="P91" s="49">
        <v>2</v>
      </c>
      <c r="Q91" s="49">
        <v>0</v>
      </c>
      <c r="R91" s="49">
        <v>2</v>
      </c>
      <c r="S91" s="49">
        <v>2</v>
      </c>
      <c r="T91" s="49">
        <v>0</v>
      </c>
      <c r="U91" s="49">
        <v>0</v>
      </c>
      <c r="V91" s="72">
        <f t="shared" si="19"/>
        <v>0</v>
      </c>
    </row>
    <row r="92" spans="1:22" s="11" customFormat="1" ht="78.75" x14ac:dyDescent="0.2">
      <c r="A92" s="73">
        <f t="shared" ca="1" si="16"/>
        <v>72119</v>
      </c>
      <c r="B92" s="32" t="s">
        <v>109</v>
      </c>
      <c r="C92" s="84"/>
      <c r="D92" s="84"/>
      <c r="E92" s="75" t="s">
        <v>7</v>
      </c>
      <c r="F92" s="43">
        <f t="shared" ca="1" si="17"/>
        <v>1</v>
      </c>
      <c r="G92" s="44"/>
      <c r="H92" s="77">
        <f t="shared" ca="1" si="20"/>
        <v>0</v>
      </c>
      <c r="I92" s="91">
        <v>1</v>
      </c>
      <c r="J92" s="91">
        <v>1</v>
      </c>
      <c r="K92" s="91">
        <v>1</v>
      </c>
      <c r="L92" s="91">
        <v>1</v>
      </c>
      <c r="M92" s="91">
        <v>1</v>
      </c>
      <c r="N92" s="91">
        <v>1</v>
      </c>
      <c r="O92" s="91">
        <v>1</v>
      </c>
      <c r="P92" s="91">
        <v>1</v>
      </c>
      <c r="Q92" s="91">
        <v>0</v>
      </c>
      <c r="R92" s="91">
        <v>1</v>
      </c>
      <c r="S92" s="91">
        <v>1</v>
      </c>
      <c r="T92" s="91">
        <v>0</v>
      </c>
      <c r="U92" s="91">
        <v>0</v>
      </c>
      <c r="V92" s="72">
        <f t="shared" si="19"/>
        <v>0</v>
      </c>
    </row>
    <row r="93" spans="1:22" s="11" customFormat="1" ht="78.75" x14ac:dyDescent="0.2">
      <c r="A93" s="73">
        <f t="shared" ca="1" si="16"/>
        <v>72120</v>
      </c>
      <c r="B93" s="32" t="s">
        <v>110</v>
      </c>
      <c r="C93" s="84"/>
      <c r="D93" s="84"/>
      <c r="E93" s="75" t="s">
        <v>7</v>
      </c>
      <c r="F93" s="43">
        <f t="shared" ca="1" si="17"/>
        <v>1</v>
      </c>
      <c r="G93" s="44"/>
      <c r="H93" s="77">
        <f t="shared" ca="1" si="20"/>
        <v>0</v>
      </c>
      <c r="I93" s="91">
        <v>1</v>
      </c>
      <c r="J93" s="91">
        <v>1</v>
      </c>
      <c r="K93" s="91">
        <v>1</v>
      </c>
      <c r="L93" s="91">
        <v>1</v>
      </c>
      <c r="M93" s="91">
        <v>1</v>
      </c>
      <c r="N93" s="91">
        <v>1</v>
      </c>
      <c r="O93" s="91">
        <v>1</v>
      </c>
      <c r="P93" s="91">
        <v>1</v>
      </c>
      <c r="Q93" s="91">
        <v>0</v>
      </c>
      <c r="R93" s="91">
        <v>1</v>
      </c>
      <c r="S93" s="91">
        <v>1</v>
      </c>
      <c r="T93" s="91">
        <v>0</v>
      </c>
      <c r="U93" s="91">
        <v>0</v>
      </c>
      <c r="V93" s="72">
        <f t="shared" si="19"/>
        <v>0</v>
      </c>
    </row>
    <row r="94" spans="1:22" s="11" customFormat="1" ht="123.75" x14ac:dyDescent="0.2">
      <c r="A94" s="69">
        <f t="shared" ca="1" si="16"/>
        <v>72121</v>
      </c>
      <c r="B94" s="32" t="s">
        <v>157</v>
      </c>
      <c r="C94" s="84"/>
      <c r="D94" s="84"/>
      <c r="E94" s="75" t="s">
        <v>7</v>
      </c>
      <c r="F94" s="43">
        <f t="shared" ca="1" si="17"/>
        <v>2</v>
      </c>
      <c r="G94" s="44"/>
      <c r="H94" s="77">
        <f t="shared" ca="1" si="20"/>
        <v>0</v>
      </c>
      <c r="I94" s="49">
        <v>1</v>
      </c>
      <c r="J94" s="45">
        <v>2</v>
      </c>
      <c r="K94" s="45">
        <v>1</v>
      </c>
      <c r="L94" s="45">
        <v>1</v>
      </c>
      <c r="M94" s="45">
        <v>1</v>
      </c>
      <c r="N94" s="45">
        <v>1</v>
      </c>
      <c r="O94" s="45">
        <v>2</v>
      </c>
      <c r="P94" s="45">
        <v>1</v>
      </c>
      <c r="Q94" s="45">
        <v>0</v>
      </c>
      <c r="R94" s="45">
        <v>2</v>
      </c>
      <c r="S94" s="45">
        <v>1</v>
      </c>
      <c r="T94" s="45"/>
      <c r="U94" s="45">
        <v>0</v>
      </c>
      <c r="V94" s="72">
        <f t="shared" si="19"/>
        <v>0</v>
      </c>
    </row>
    <row r="95" spans="1:22" s="11" customFormat="1" ht="112.5" x14ac:dyDescent="0.2">
      <c r="A95" s="69">
        <f t="shared" ca="1" si="16"/>
        <v>72122</v>
      </c>
      <c r="B95" s="32" t="s">
        <v>162</v>
      </c>
      <c r="C95" s="84"/>
      <c r="D95" s="84"/>
      <c r="E95" s="75" t="s">
        <v>7</v>
      </c>
      <c r="F95" s="43">
        <f t="shared" ca="1" si="17"/>
        <v>2</v>
      </c>
      <c r="G95" s="44"/>
      <c r="H95" s="77">
        <f t="shared" ca="1" si="20"/>
        <v>0</v>
      </c>
      <c r="I95" s="49">
        <v>1</v>
      </c>
      <c r="J95" s="45">
        <v>2</v>
      </c>
      <c r="K95" s="45">
        <v>1</v>
      </c>
      <c r="L95" s="45">
        <v>1</v>
      </c>
      <c r="M95" s="45">
        <v>1</v>
      </c>
      <c r="N95" s="45">
        <v>1</v>
      </c>
      <c r="O95" s="45">
        <v>2</v>
      </c>
      <c r="P95" s="45">
        <v>1</v>
      </c>
      <c r="Q95" s="45">
        <v>0</v>
      </c>
      <c r="R95" s="45">
        <v>2</v>
      </c>
      <c r="S95" s="45">
        <v>1</v>
      </c>
      <c r="T95" s="45"/>
      <c r="U95" s="45">
        <v>0</v>
      </c>
      <c r="V95" s="72">
        <f t="shared" si="19"/>
        <v>0</v>
      </c>
    </row>
    <row r="96" spans="1:22" x14ac:dyDescent="0.2">
      <c r="A96" s="120"/>
      <c r="B96" s="121"/>
      <c r="C96" s="121"/>
      <c r="D96" s="121"/>
      <c r="E96" s="121"/>
      <c r="F96" s="122" t="str">
        <f>"Ukupno "&amp;LOWER(B72)&amp;" - "&amp;LOWER(B73)&amp;":"</f>
        <v>Ukupno sustav protuprovalne i perimetarske zaštite - oprema:</v>
      </c>
      <c r="G96" s="160">
        <f ca="1">SUM(H74:H95)</f>
        <v>0</v>
      </c>
      <c r="H96" s="160"/>
      <c r="I96" s="49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72">
        <f t="shared" ca="1" si="19"/>
        <v>0</v>
      </c>
    </row>
    <row r="97" spans="1:22" s="24" customFormat="1" x14ac:dyDescent="0.2">
      <c r="A97" s="65"/>
      <c r="B97" s="29"/>
      <c r="C97" s="28"/>
      <c r="D97" s="28"/>
      <c r="E97" s="28"/>
      <c r="F97" s="28"/>
      <c r="G97" s="33"/>
      <c r="H97" s="64"/>
      <c r="I97" s="49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72"/>
    </row>
    <row r="98" spans="1:22" s="1" customFormat="1" x14ac:dyDescent="0.2">
      <c r="A98" s="34">
        <f t="shared" ref="A98:A107" ca="1" si="21">IF(VALUE(broj_sheet)&lt;10,
IF(OFFSET(A98,-1,0)=".",broj_sheet*10+(COUNTIF(INDIRECT(ADDRESS(1,COLUMN())&amp;":"&amp;ADDRESS(ROW()-1,COLUMN())),"&lt;99"))+1,
IF(OR(LEN(OFFSET(A98,-1,0))=2,AND(LEN(OFFSET(A98,-1,0))=0,LEN(OFFSET(A98,-3,0))=5)),
IF(LEN(OFFSET(A98,-1,0))=2,(OFFSET(A98,-1,0))*10+1,IF(AND(LEN(OFFSET(A98,-1,0))=0,LEN(OFFSET(A98,-3,0))=5),INT(LEFT(OFFSET(A98,-3,0),3))+1,"greška x")),
IF(LEN(OFFSET(A98,-1,0))=3,(OFFSET(A98,-1,0))*100+1,
IF(LEN(OFFSET(A98,-1,0))=5,(OFFSET(A98,-1,0))+1,"greška1")))),
IF(VALUE(broj_sheet)&gt;=10,
IF(OFFSET(A98,-1,0)= ".",broj_sheet*10+(COUNTIF(INDIRECT(ADDRESS(1,COLUMN())&amp;":"&amp;ADDRESS(ROW()-1,COLUMN())),"&lt;999"))+1,
IF(OR(LEN(OFFSET(A98,-1,0))=3,AND(LEN(OFFSET(A98,-1,0))=0,LEN(OFFSET(A98,-3,0))=6)),
IF(LEN(OFFSET(A98,-1,0))=3,(OFFSET(A98,-1,0))*10+1,IF(AND(LEN(OFFSET(A98,-1,0))=0,LEN(OFFSET(A98,-3,0))=6),INT(LEFT(OFFSET(A98,-3,0),4))+1,"greška y")),
IF(LEN(OFFSET(A98,-1,0))=4,(OFFSET(A98,-1,0))*100+1,
IF(LEN(OFFSET(A98,-1,0))=6,(OFFSET(A98,-1,0))+1,"greška2")))),"greška3"))</f>
        <v>722</v>
      </c>
      <c r="B98" s="53" t="s">
        <v>10</v>
      </c>
      <c r="C98" s="39"/>
      <c r="D98" s="39"/>
      <c r="E98" s="54"/>
      <c r="F98" s="55"/>
      <c r="G98" s="56"/>
      <c r="H98" s="56"/>
      <c r="I98" s="49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72"/>
    </row>
    <row r="99" spans="1:22" s="2" customFormat="1" ht="33.75" x14ac:dyDescent="0.2">
      <c r="A99" s="65">
        <f t="shared" ca="1" si="21"/>
        <v>72201</v>
      </c>
      <c r="B99" s="62" t="s">
        <v>111</v>
      </c>
      <c r="C99" s="46" t="s">
        <v>23</v>
      </c>
      <c r="D99" s="46" t="s">
        <v>23</v>
      </c>
      <c r="E99" s="78" t="s">
        <v>9</v>
      </c>
      <c r="F99" s="43">
        <f t="shared" ref="F99:F107" ca="1" si="22">INDIRECT(ADDRESS(ROW(),COLUMN()+2+broj_sheet))</f>
        <v>50</v>
      </c>
      <c r="G99" s="44"/>
      <c r="H99" s="80">
        <f t="shared" ref="H99:H107" ca="1" si="23">F99*G99</f>
        <v>0</v>
      </c>
      <c r="I99" s="49">
        <v>100</v>
      </c>
      <c r="J99" s="45">
        <v>100</v>
      </c>
      <c r="K99" s="49">
        <v>50</v>
      </c>
      <c r="L99" s="45">
        <v>50</v>
      </c>
      <c r="M99" s="49">
        <v>100</v>
      </c>
      <c r="N99" s="45">
        <v>25</v>
      </c>
      <c r="O99" s="49">
        <v>50</v>
      </c>
      <c r="P99" s="45">
        <v>50</v>
      </c>
      <c r="Q99" s="49">
        <v>50</v>
      </c>
      <c r="R99" s="45">
        <v>50</v>
      </c>
      <c r="S99" s="49">
        <v>50</v>
      </c>
      <c r="T99" s="45">
        <v>0</v>
      </c>
      <c r="U99" s="45">
        <v>0</v>
      </c>
      <c r="V99" s="72">
        <f t="shared" ref="V99:V108" si="24">SUM(I99:U99)*G99</f>
        <v>0</v>
      </c>
    </row>
    <row r="100" spans="1:22" s="2" customFormat="1" ht="33.75" x14ac:dyDescent="0.2">
      <c r="A100" s="65">
        <f t="shared" ca="1" si="21"/>
        <v>72202</v>
      </c>
      <c r="B100" s="62" t="s">
        <v>112</v>
      </c>
      <c r="C100" s="46" t="s">
        <v>23</v>
      </c>
      <c r="D100" s="46" t="s">
        <v>23</v>
      </c>
      <c r="E100" s="78" t="s">
        <v>9</v>
      </c>
      <c r="F100" s="43">
        <f t="shared" ca="1" si="22"/>
        <v>150</v>
      </c>
      <c r="G100" s="44"/>
      <c r="H100" s="80">
        <f t="shared" ca="1" si="23"/>
        <v>0</v>
      </c>
      <c r="I100" s="49">
        <v>250</v>
      </c>
      <c r="J100" s="45">
        <v>320</v>
      </c>
      <c r="K100" s="45">
        <v>350</v>
      </c>
      <c r="L100" s="45">
        <v>350</v>
      </c>
      <c r="M100" s="45">
        <v>1200</v>
      </c>
      <c r="N100" s="45">
        <v>50</v>
      </c>
      <c r="O100" s="45">
        <v>150</v>
      </c>
      <c r="P100" s="45">
        <v>200</v>
      </c>
      <c r="Q100" s="45">
        <v>100</v>
      </c>
      <c r="R100" s="45">
        <v>300</v>
      </c>
      <c r="S100" s="45">
        <v>200</v>
      </c>
      <c r="T100" s="45">
        <v>0</v>
      </c>
      <c r="U100" s="45">
        <v>0</v>
      </c>
      <c r="V100" s="72">
        <f t="shared" si="24"/>
        <v>0</v>
      </c>
    </row>
    <row r="101" spans="1:22" s="2" customFormat="1" ht="33.75" x14ac:dyDescent="0.2">
      <c r="A101" s="65">
        <f t="shared" ca="1" si="21"/>
        <v>72203</v>
      </c>
      <c r="B101" s="62" t="s">
        <v>113</v>
      </c>
      <c r="C101" s="46" t="s">
        <v>23</v>
      </c>
      <c r="D101" s="46" t="s">
        <v>23</v>
      </c>
      <c r="E101" s="78" t="s">
        <v>9</v>
      </c>
      <c r="F101" s="43">
        <f t="shared" ca="1" si="22"/>
        <v>1000</v>
      </c>
      <c r="G101" s="44"/>
      <c r="H101" s="80">
        <f t="shared" ca="1" si="23"/>
        <v>0</v>
      </c>
      <c r="I101" s="49">
        <v>1200</v>
      </c>
      <c r="J101" s="45">
        <v>1200</v>
      </c>
      <c r="K101" s="45">
        <v>1200</v>
      </c>
      <c r="L101" s="45">
        <v>1200</v>
      </c>
      <c r="M101" s="45">
        <v>5000</v>
      </c>
      <c r="N101" s="45">
        <v>1000</v>
      </c>
      <c r="O101" s="45">
        <v>1000</v>
      </c>
      <c r="P101" s="45">
        <v>1000</v>
      </c>
      <c r="Q101" s="45">
        <v>1300</v>
      </c>
      <c r="R101" s="45">
        <v>1200</v>
      </c>
      <c r="S101" s="45">
        <v>1200</v>
      </c>
      <c r="T101" s="45">
        <v>1500</v>
      </c>
      <c r="U101" s="45">
        <v>0</v>
      </c>
      <c r="V101" s="72">
        <f t="shared" si="24"/>
        <v>0</v>
      </c>
    </row>
    <row r="102" spans="1:22" s="8" customFormat="1" ht="33.75" x14ac:dyDescent="0.2">
      <c r="A102" s="65">
        <f t="shared" ca="1" si="21"/>
        <v>72204</v>
      </c>
      <c r="B102" s="63" t="s">
        <v>155</v>
      </c>
      <c r="C102" s="46" t="s">
        <v>23</v>
      </c>
      <c r="D102" s="46" t="s">
        <v>23</v>
      </c>
      <c r="E102" s="78" t="s">
        <v>9</v>
      </c>
      <c r="F102" s="43">
        <f t="shared" ca="1" si="22"/>
        <v>20</v>
      </c>
      <c r="G102" s="44"/>
      <c r="H102" s="80">
        <f t="shared" ca="1" si="23"/>
        <v>0</v>
      </c>
      <c r="I102" s="49">
        <v>20</v>
      </c>
      <c r="J102" s="45">
        <v>20</v>
      </c>
      <c r="K102" s="45">
        <v>20</v>
      </c>
      <c r="L102" s="45">
        <v>20</v>
      </c>
      <c r="M102" s="45">
        <v>30</v>
      </c>
      <c r="N102" s="45">
        <v>20</v>
      </c>
      <c r="O102" s="45">
        <v>20</v>
      </c>
      <c r="P102" s="45">
        <v>20</v>
      </c>
      <c r="Q102" s="45">
        <v>20</v>
      </c>
      <c r="R102" s="45">
        <v>20</v>
      </c>
      <c r="S102" s="45">
        <v>20</v>
      </c>
      <c r="T102" s="45">
        <v>0</v>
      </c>
      <c r="U102" s="45">
        <v>0</v>
      </c>
      <c r="V102" s="72">
        <f t="shared" si="24"/>
        <v>0</v>
      </c>
    </row>
    <row r="103" spans="1:22" s="2" customFormat="1" ht="33.75" x14ac:dyDescent="0.2">
      <c r="A103" s="65">
        <f t="shared" ca="1" si="21"/>
        <v>72205</v>
      </c>
      <c r="B103" s="62" t="s">
        <v>114</v>
      </c>
      <c r="C103" s="46" t="s">
        <v>23</v>
      </c>
      <c r="D103" s="46" t="s">
        <v>23</v>
      </c>
      <c r="E103" s="75" t="s">
        <v>9</v>
      </c>
      <c r="F103" s="43">
        <f t="shared" ca="1" si="22"/>
        <v>150</v>
      </c>
      <c r="G103" s="44"/>
      <c r="H103" s="80">
        <f t="shared" ca="1" si="23"/>
        <v>0</v>
      </c>
      <c r="I103" s="49">
        <v>100</v>
      </c>
      <c r="J103" s="70">
        <v>250</v>
      </c>
      <c r="K103" s="70">
        <v>100</v>
      </c>
      <c r="L103" s="70">
        <v>180</v>
      </c>
      <c r="M103" s="45">
        <v>150</v>
      </c>
      <c r="N103" s="70">
        <v>120</v>
      </c>
      <c r="O103" s="70">
        <v>150</v>
      </c>
      <c r="P103" s="70">
        <v>120</v>
      </c>
      <c r="Q103" s="70">
        <v>0</v>
      </c>
      <c r="R103" s="70">
        <v>200</v>
      </c>
      <c r="S103" s="45">
        <v>50</v>
      </c>
      <c r="T103" s="45">
        <v>0</v>
      </c>
      <c r="U103" s="45">
        <v>0</v>
      </c>
      <c r="V103" s="72">
        <f t="shared" si="24"/>
        <v>0</v>
      </c>
    </row>
    <row r="104" spans="1:22" s="2" customFormat="1" ht="33.75" x14ac:dyDescent="0.2">
      <c r="A104" s="65">
        <f t="shared" ca="1" si="21"/>
        <v>72206</v>
      </c>
      <c r="B104" s="62" t="s">
        <v>169</v>
      </c>
      <c r="C104" s="46" t="s">
        <v>23</v>
      </c>
      <c r="D104" s="46" t="s">
        <v>23</v>
      </c>
      <c r="E104" s="75" t="s">
        <v>9</v>
      </c>
      <c r="F104" s="43">
        <f t="shared" ca="1" si="22"/>
        <v>50</v>
      </c>
      <c r="G104" s="44"/>
      <c r="H104" s="80">
        <f t="shared" ca="1" si="23"/>
        <v>0</v>
      </c>
      <c r="I104" s="49">
        <v>50</v>
      </c>
      <c r="J104" s="45">
        <v>50</v>
      </c>
      <c r="K104" s="45">
        <v>50</v>
      </c>
      <c r="L104" s="45">
        <v>50</v>
      </c>
      <c r="M104" s="45">
        <v>50</v>
      </c>
      <c r="N104" s="45">
        <v>50</v>
      </c>
      <c r="O104" s="45">
        <v>50</v>
      </c>
      <c r="P104" s="45">
        <v>50</v>
      </c>
      <c r="Q104" s="45">
        <v>50</v>
      </c>
      <c r="R104" s="45">
        <v>50</v>
      </c>
      <c r="S104" s="45">
        <v>50</v>
      </c>
      <c r="T104" s="45">
        <v>0</v>
      </c>
      <c r="U104" s="45">
        <v>0</v>
      </c>
      <c r="V104" s="72">
        <f t="shared" si="24"/>
        <v>0</v>
      </c>
    </row>
    <row r="105" spans="1:22" s="8" customFormat="1" ht="45" x14ac:dyDescent="0.2">
      <c r="A105" s="65">
        <f t="shared" ca="1" si="21"/>
        <v>72207</v>
      </c>
      <c r="B105" s="62" t="s">
        <v>71</v>
      </c>
      <c r="C105" s="46" t="s">
        <v>23</v>
      </c>
      <c r="D105" s="46" t="s">
        <v>23</v>
      </c>
      <c r="E105" s="78" t="s">
        <v>9</v>
      </c>
      <c r="F105" s="43">
        <f t="shared" ca="1" si="22"/>
        <v>20</v>
      </c>
      <c r="G105" s="44"/>
      <c r="H105" s="80">
        <f t="shared" ca="1" si="23"/>
        <v>0</v>
      </c>
      <c r="I105" s="49">
        <v>20</v>
      </c>
      <c r="J105" s="49">
        <v>20</v>
      </c>
      <c r="K105" s="49">
        <v>20</v>
      </c>
      <c r="L105" s="49">
        <v>20</v>
      </c>
      <c r="M105" s="49">
        <v>50</v>
      </c>
      <c r="N105" s="49">
        <v>20</v>
      </c>
      <c r="O105" s="49">
        <v>20</v>
      </c>
      <c r="P105" s="49">
        <v>20</v>
      </c>
      <c r="Q105" s="49">
        <v>20</v>
      </c>
      <c r="R105" s="49">
        <v>20</v>
      </c>
      <c r="S105" s="45">
        <v>20</v>
      </c>
      <c r="T105" s="49">
        <v>0</v>
      </c>
      <c r="U105" s="45">
        <v>0</v>
      </c>
      <c r="V105" s="72">
        <f t="shared" si="24"/>
        <v>0</v>
      </c>
    </row>
    <row r="106" spans="1:22" s="11" customFormat="1" ht="33.75" x14ac:dyDescent="0.2">
      <c r="A106" s="65">
        <f t="shared" ca="1" si="21"/>
        <v>72208</v>
      </c>
      <c r="B106" s="62" t="s">
        <v>124</v>
      </c>
      <c r="C106" s="46" t="s">
        <v>23</v>
      </c>
      <c r="D106" s="46" t="s">
        <v>23</v>
      </c>
      <c r="E106" s="78" t="s">
        <v>9</v>
      </c>
      <c r="F106" s="43">
        <f t="shared" ca="1" si="22"/>
        <v>30</v>
      </c>
      <c r="G106" s="44"/>
      <c r="H106" s="80">
        <f t="shared" ca="1" si="23"/>
        <v>0</v>
      </c>
      <c r="I106" s="49">
        <v>30</v>
      </c>
      <c r="J106" s="49">
        <v>30</v>
      </c>
      <c r="K106" s="49">
        <v>30</v>
      </c>
      <c r="L106" s="49">
        <v>30</v>
      </c>
      <c r="M106" s="49">
        <v>60</v>
      </c>
      <c r="N106" s="49">
        <v>30</v>
      </c>
      <c r="O106" s="49">
        <v>30</v>
      </c>
      <c r="P106" s="49">
        <v>30</v>
      </c>
      <c r="Q106" s="49">
        <v>30</v>
      </c>
      <c r="R106" s="49">
        <v>30</v>
      </c>
      <c r="S106" s="45">
        <v>30</v>
      </c>
      <c r="T106" s="49">
        <v>0</v>
      </c>
      <c r="U106" s="45">
        <v>0</v>
      </c>
      <c r="V106" s="72">
        <f t="shared" si="24"/>
        <v>0</v>
      </c>
    </row>
    <row r="107" spans="1:22" s="8" customFormat="1" ht="56.25" x14ac:dyDescent="0.2">
      <c r="A107" s="65">
        <f t="shared" ca="1" si="21"/>
        <v>72209</v>
      </c>
      <c r="B107" s="62" t="s">
        <v>60</v>
      </c>
      <c r="C107" s="46" t="s">
        <v>23</v>
      </c>
      <c r="D107" s="46" t="s">
        <v>23</v>
      </c>
      <c r="E107" s="78" t="s">
        <v>8</v>
      </c>
      <c r="F107" s="43">
        <f t="shared" ca="1" si="22"/>
        <v>1</v>
      </c>
      <c r="G107" s="44"/>
      <c r="H107" s="80">
        <f t="shared" ca="1" si="23"/>
        <v>0</v>
      </c>
      <c r="I107" s="49">
        <v>1</v>
      </c>
      <c r="J107" s="71">
        <v>1</v>
      </c>
      <c r="K107" s="71">
        <v>1</v>
      </c>
      <c r="L107" s="71">
        <v>1</v>
      </c>
      <c r="M107" s="71">
        <v>8</v>
      </c>
      <c r="N107" s="71">
        <v>1</v>
      </c>
      <c r="O107" s="71">
        <v>1</v>
      </c>
      <c r="P107" s="71">
        <v>1</v>
      </c>
      <c r="Q107" s="71">
        <v>1</v>
      </c>
      <c r="R107" s="71">
        <v>1</v>
      </c>
      <c r="S107" s="45">
        <v>1</v>
      </c>
      <c r="T107" s="71">
        <v>0</v>
      </c>
      <c r="U107" s="45">
        <v>0</v>
      </c>
      <c r="V107" s="72">
        <f t="shared" si="24"/>
        <v>0</v>
      </c>
    </row>
    <row r="108" spans="1:22" x14ac:dyDescent="0.2">
      <c r="A108" s="120"/>
      <c r="B108" s="121"/>
      <c r="C108" s="121"/>
      <c r="D108" s="121"/>
      <c r="E108" s="121"/>
      <c r="F108" s="122" t="str">
        <f>"Ukupno "&amp;LOWER(B72)&amp;" - "&amp;LOWER(B98)&amp;":"</f>
        <v>Ukupno sustav protuprovalne i perimetarske zaštite - instalacije:</v>
      </c>
      <c r="G108" s="160">
        <f ca="1">SUM(H99:H107)</f>
        <v>0</v>
      </c>
      <c r="H108" s="160"/>
      <c r="I108" s="49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72">
        <f t="shared" ca="1" si="24"/>
        <v>0</v>
      </c>
    </row>
    <row r="109" spans="1:22" s="24" customFormat="1" x14ac:dyDescent="0.2">
      <c r="A109" s="65"/>
      <c r="B109" s="29"/>
      <c r="C109" s="28"/>
      <c r="D109" s="28"/>
      <c r="E109" s="28"/>
      <c r="F109" s="28"/>
      <c r="G109" s="33"/>
      <c r="H109" s="64"/>
      <c r="I109" s="49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72"/>
    </row>
    <row r="110" spans="1:22" s="1" customFormat="1" x14ac:dyDescent="0.2">
      <c r="A110" s="34">
        <f t="shared" ref="A110:A115" ca="1" si="25">IF(VALUE(broj_sheet)&lt;10,
IF(OFFSET(A110,-1,0)=".",broj_sheet*10+(COUNTIF(INDIRECT(ADDRESS(1,COLUMN())&amp;":"&amp;ADDRESS(ROW()-1,COLUMN())),"&lt;99"))+1,
IF(OR(LEN(OFFSET(A110,-1,0))=2,AND(LEN(OFFSET(A110,-1,0))=0,LEN(OFFSET(A110,-3,0))=5)),
IF(LEN(OFFSET(A110,-1,0))=2,(OFFSET(A110,-1,0))*10+1,IF(AND(LEN(OFFSET(A110,-1,0))=0,LEN(OFFSET(A110,-3,0))=5),INT(LEFT(OFFSET(A110,-3,0),3))+1,"greška x")),
IF(LEN(OFFSET(A110,-1,0))=3,(OFFSET(A110,-1,0))*100+1,
IF(LEN(OFFSET(A110,-1,0))=5,(OFFSET(A110,-1,0))+1,"greška1")))),
IF(VALUE(broj_sheet)&gt;=10,
IF(OFFSET(A110,-1,0)= ".",broj_sheet*10+(COUNTIF(INDIRECT(ADDRESS(1,COLUMN())&amp;":"&amp;ADDRESS(ROW()-1,COLUMN())),"&lt;999"))+1,
IF(OR(LEN(OFFSET(A110,-1,0))=3,AND(LEN(OFFSET(A110,-1,0))=0,LEN(OFFSET(A110,-3,0))=6)),
IF(LEN(OFFSET(A110,-1,0))=3,(OFFSET(A110,-1,0))*10+1,IF(AND(LEN(OFFSET(A110,-1,0))=0,LEN(OFFSET(A110,-3,0))=6),INT(LEFT(OFFSET(A110,-3,0),4))+1,"greška y")),
IF(LEN(OFFSET(A110,-1,0))=4,(OFFSET(A110,-1,0))*100+1,
IF(LEN(OFFSET(A110,-1,0))=6,(OFFSET(A110,-1,0))+1,"greška2")))),"greška3"))</f>
        <v>723</v>
      </c>
      <c r="B110" s="53" t="s">
        <v>15</v>
      </c>
      <c r="C110" s="39"/>
      <c r="D110" s="39"/>
      <c r="E110" s="54"/>
      <c r="F110" s="55"/>
      <c r="G110" s="56"/>
      <c r="H110" s="56"/>
      <c r="I110" s="49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72"/>
    </row>
    <row r="111" spans="1:22" s="10" customFormat="1" ht="45" x14ac:dyDescent="0.2">
      <c r="A111" s="73">
        <f t="shared" ca="1" si="25"/>
        <v>72301</v>
      </c>
      <c r="B111" s="52" t="s">
        <v>56</v>
      </c>
      <c r="C111" s="46" t="s">
        <v>23</v>
      </c>
      <c r="D111" s="46" t="s">
        <v>23</v>
      </c>
      <c r="E111" s="75" t="s">
        <v>8</v>
      </c>
      <c r="F111" s="43">
        <f t="shared" ref="F111:F115" ca="1" si="26">INDIRECT(ADDRESS(ROW(),COLUMN()+2+broj_sheet))</f>
        <v>1</v>
      </c>
      <c r="G111" s="44"/>
      <c r="H111" s="83">
        <f t="shared" ref="H111:H115" ca="1" si="27">G111*F111</f>
        <v>0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49">
        <v>1</v>
      </c>
      <c r="Q111" s="49">
        <v>1</v>
      </c>
      <c r="R111" s="49">
        <v>1</v>
      </c>
      <c r="S111" s="49">
        <v>1</v>
      </c>
      <c r="T111" s="49">
        <v>1</v>
      </c>
      <c r="U111" s="49">
        <v>0</v>
      </c>
      <c r="V111" s="72">
        <f t="shared" ref="V111:V116" si="28">SUM(I111:U111)*G111</f>
        <v>0</v>
      </c>
    </row>
    <row r="112" spans="1:22" s="2" customFormat="1" ht="33.75" x14ac:dyDescent="0.2">
      <c r="A112" s="73">
        <f t="shared" ca="1" si="25"/>
        <v>72302</v>
      </c>
      <c r="B112" s="52" t="s">
        <v>123</v>
      </c>
      <c r="C112" s="46" t="s">
        <v>23</v>
      </c>
      <c r="D112" s="46" t="s">
        <v>23</v>
      </c>
      <c r="E112" s="75" t="s">
        <v>8</v>
      </c>
      <c r="F112" s="43">
        <f t="shared" ca="1" si="26"/>
        <v>1</v>
      </c>
      <c r="G112" s="44"/>
      <c r="H112" s="76">
        <f t="shared" ca="1" si="27"/>
        <v>0</v>
      </c>
      <c r="I112" s="49">
        <v>1</v>
      </c>
      <c r="J112" s="49">
        <v>1</v>
      </c>
      <c r="K112" s="49">
        <v>1</v>
      </c>
      <c r="L112" s="49">
        <v>1</v>
      </c>
      <c r="M112" s="49">
        <v>1</v>
      </c>
      <c r="N112" s="49">
        <v>1</v>
      </c>
      <c r="O112" s="49">
        <v>1</v>
      </c>
      <c r="P112" s="49">
        <v>1</v>
      </c>
      <c r="Q112" s="49">
        <v>1</v>
      </c>
      <c r="R112" s="49">
        <v>1</v>
      </c>
      <c r="S112" s="49">
        <v>1</v>
      </c>
      <c r="T112" s="49">
        <v>0</v>
      </c>
      <c r="U112" s="49">
        <v>0</v>
      </c>
      <c r="V112" s="72">
        <f t="shared" si="28"/>
        <v>0</v>
      </c>
    </row>
    <row r="113" spans="1:22" s="2" customFormat="1" ht="45" x14ac:dyDescent="0.2">
      <c r="A113" s="73">
        <f t="shared" ca="1" si="25"/>
        <v>72303</v>
      </c>
      <c r="B113" s="52" t="s">
        <v>125</v>
      </c>
      <c r="C113" s="46" t="s">
        <v>23</v>
      </c>
      <c r="D113" s="46" t="s">
        <v>23</v>
      </c>
      <c r="E113" s="75" t="s">
        <v>8</v>
      </c>
      <c r="F113" s="43">
        <f t="shared" ca="1" si="26"/>
        <v>1</v>
      </c>
      <c r="G113" s="44"/>
      <c r="H113" s="76">
        <f ca="1">G113*F113</f>
        <v>0</v>
      </c>
      <c r="I113" s="49">
        <v>1</v>
      </c>
      <c r="J113" s="49">
        <v>1</v>
      </c>
      <c r="K113" s="49">
        <v>1</v>
      </c>
      <c r="L113" s="49">
        <v>1</v>
      </c>
      <c r="M113" s="49">
        <v>1</v>
      </c>
      <c r="N113" s="49">
        <v>1</v>
      </c>
      <c r="O113" s="49">
        <v>1</v>
      </c>
      <c r="P113" s="49">
        <v>1</v>
      </c>
      <c r="Q113" s="49">
        <v>1</v>
      </c>
      <c r="R113" s="49">
        <v>1</v>
      </c>
      <c r="S113" s="49">
        <v>1</v>
      </c>
      <c r="T113" s="49">
        <v>0</v>
      </c>
      <c r="U113" s="49">
        <v>0</v>
      </c>
      <c r="V113" s="72">
        <f t="shared" si="28"/>
        <v>0</v>
      </c>
    </row>
    <row r="114" spans="1:22" s="2" customFormat="1" ht="45" x14ac:dyDescent="0.2">
      <c r="A114" s="73">
        <f t="shared" ca="1" si="25"/>
        <v>72304</v>
      </c>
      <c r="B114" s="32" t="s">
        <v>70</v>
      </c>
      <c r="C114" s="46" t="s">
        <v>23</v>
      </c>
      <c r="D114" s="46" t="s">
        <v>23</v>
      </c>
      <c r="E114" s="75" t="s">
        <v>8</v>
      </c>
      <c r="F114" s="43">
        <f t="shared" ca="1" si="26"/>
        <v>1</v>
      </c>
      <c r="G114" s="44"/>
      <c r="H114" s="76">
        <f ca="1">G114*F114</f>
        <v>0</v>
      </c>
      <c r="I114" s="49">
        <v>1</v>
      </c>
      <c r="J114" s="49">
        <v>1</v>
      </c>
      <c r="K114" s="49">
        <v>1</v>
      </c>
      <c r="L114" s="49">
        <v>1</v>
      </c>
      <c r="M114" s="49">
        <v>1</v>
      </c>
      <c r="N114" s="49">
        <v>1</v>
      </c>
      <c r="O114" s="49">
        <v>1</v>
      </c>
      <c r="P114" s="49">
        <v>1</v>
      </c>
      <c r="Q114" s="49">
        <v>1</v>
      </c>
      <c r="R114" s="49">
        <v>1</v>
      </c>
      <c r="S114" s="49">
        <v>1</v>
      </c>
      <c r="T114" s="49">
        <v>0</v>
      </c>
      <c r="U114" s="49">
        <v>0</v>
      </c>
      <c r="V114" s="72">
        <f t="shared" si="28"/>
        <v>0</v>
      </c>
    </row>
    <row r="115" spans="1:22" s="2" customFormat="1" ht="33.75" x14ac:dyDescent="0.2">
      <c r="A115" s="73">
        <f t="shared" ca="1" si="25"/>
        <v>72305</v>
      </c>
      <c r="B115" s="52" t="s">
        <v>69</v>
      </c>
      <c r="C115" s="46" t="s">
        <v>23</v>
      </c>
      <c r="D115" s="46" t="s">
        <v>23</v>
      </c>
      <c r="E115" s="75" t="s">
        <v>8</v>
      </c>
      <c r="F115" s="43">
        <f t="shared" ca="1" si="26"/>
        <v>1</v>
      </c>
      <c r="G115" s="44"/>
      <c r="H115" s="76">
        <f t="shared" ca="1" si="27"/>
        <v>0</v>
      </c>
      <c r="I115" s="49">
        <v>1</v>
      </c>
      <c r="J115" s="49">
        <v>1</v>
      </c>
      <c r="K115" s="49">
        <v>1</v>
      </c>
      <c r="L115" s="49">
        <v>1</v>
      </c>
      <c r="M115" s="49">
        <v>1</v>
      </c>
      <c r="N115" s="49">
        <v>1</v>
      </c>
      <c r="O115" s="49">
        <v>1</v>
      </c>
      <c r="P115" s="49">
        <v>1</v>
      </c>
      <c r="Q115" s="49">
        <v>1</v>
      </c>
      <c r="R115" s="49">
        <v>1</v>
      </c>
      <c r="S115" s="49">
        <v>1</v>
      </c>
      <c r="T115" s="49">
        <v>0</v>
      </c>
      <c r="U115" s="49">
        <v>0</v>
      </c>
      <c r="V115" s="72">
        <f t="shared" si="28"/>
        <v>0</v>
      </c>
    </row>
    <row r="116" spans="1:22" x14ac:dyDescent="0.2">
      <c r="A116" s="120"/>
      <c r="B116" s="121"/>
      <c r="C116" s="121"/>
      <c r="D116" s="121"/>
      <c r="E116" s="121"/>
      <c r="F116" s="122" t="str">
        <f>"Ukupno "&amp;LOWER(B72)&amp;" - "&amp;LOWER(B110)&amp;":"</f>
        <v>Ukupno sustav protuprovalne i perimetarske zaštite - usluga:</v>
      </c>
      <c r="G116" s="160">
        <f ca="1">SUM(H111:H115)</f>
        <v>0</v>
      </c>
      <c r="H116" s="160"/>
      <c r="I116" s="49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72">
        <f t="shared" ca="1" si="28"/>
        <v>0</v>
      </c>
    </row>
    <row r="117" spans="1:22" s="24" customFormat="1" x14ac:dyDescent="0.2">
      <c r="A117" s="65" t="s">
        <v>36</v>
      </c>
      <c r="B117" s="29"/>
      <c r="C117" s="28"/>
      <c r="D117" s="28"/>
      <c r="E117" s="28"/>
      <c r="F117" s="28"/>
      <c r="G117" s="33"/>
      <c r="H117" s="64"/>
      <c r="I117" s="49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72"/>
    </row>
    <row r="118" spans="1:22" s="1" customFormat="1" x14ac:dyDescent="0.2">
      <c r="A118" s="34">
        <f t="shared" ref="A118:A122" ca="1" si="29">IF(VALUE(broj_sheet)&lt;10,
IF(OFFSET(A118,-1,0)=".",broj_sheet*10+(COUNTIF(INDIRECT(ADDRESS(1,COLUMN())&amp;":"&amp;ADDRESS(ROW()-1,COLUMN())),"&lt;99"))+1,
IF(OR(LEN(OFFSET(A118,-1,0))=2,AND(LEN(OFFSET(A118,-1,0))=0,LEN(OFFSET(A118,-3,0))=5)),
IF(LEN(OFFSET(A118,-1,0))=2,(OFFSET(A118,-1,0))*10+1,IF(AND(LEN(OFFSET(A118,-1,0))=0,LEN(OFFSET(A118,-3,0))=5),INT(LEFT(OFFSET(A118,-3,0),3))+1,"greška x")),
IF(LEN(OFFSET(A118,-1,0))=3,(OFFSET(A118,-1,0))*100+1,
IF(LEN(OFFSET(A118,-1,0))=5,(OFFSET(A118,-1,0))+1,"greška1")))),
IF(VALUE(broj_sheet)&gt;=10,
IF(OFFSET(A118,-1,0)= ".",broj_sheet*10+(COUNTIF(INDIRECT(ADDRESS(1,COLUMN())&amp;":"&amp;ADDRESS(ROW()-1,COLUMN())),"&lt;999"))+1,
IF(OR(LEN(OFFSET(A118,-1,0))=3,AND(LEN(OFFSET(A118,-1,0))=0,LEN(OFFSET(A118,-3,0))=6)),
IF(LEN(OFFSET(A118,-1,0))=3,(OFFSET(A118,-1,0))*10+1,IF(AND(LEN(OFFSET(A118,-1,0))=0,LEN(OFFSET(A118,-3,0))=6),INT(LEFT(OFFSET(A118,-3,0),4))+1,"greška y")),
IF(LEN(OFFSET(A118,-1,0))=4,(OFFSET(A118,-1,0))*100+1,
IF(LEN(OFFSET(A118,-1,0))=6,(OFFSET(A118,-1,0))+1,"greška2")))),"greška3"))</f>
        <v>73</v>
      </c>
      <c r="B118" s="53" t="s">
        <v>16</v>
      </c>
      <c r="C118" s="39"/>
      <c r="D118" s="39"/>
      <c r="E118" s="54"/>
      <c r="F118" s="55"/>
      <c r="G118" s="56"/>
      <c r="H118" s="56"/>
      <c r="I118" s="49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72"/>
    </row>
    <row r="119" spans="1:22" s="3" customFormat="1" x14ac:dyDescent="0.2">
      <c r="A119" s="34">
        <f t="shared" ca="1" si="29"/>
        <v>731</v>
      </c>
      <c r="B119" s="57" t="s">
        <v>17</v>
      </c>
      <c r="C119" s="58"/>
      <c r="D119" s="58"/>
      <c r="E119" s="59"/>
      <c r="F119" s="60"/>
      <c r="G119" s="61"/>
      <c r="H119" s="61"/>
      <c r="I119" s="49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72"/>
    </row>
    <row r="120" spans="1:22" s="3" customFormat="1" ht="180" x14ac:dyDescent="0.2">
      <c r="A120" s="65">
        <f t="shared" ca="1" si="29"/>
        <v>73101</v>
      </c>
      <c r="B120" s="32" t="s">
        <v>151</v>
      </c>
      <c r="C120" s="46" t="s">
        <v>23</v>
      </c>
      <c r="D120" s="46" t="s">
        <v>23</v>
      </c>
      <c r="E120" s="75" t="s">
        <v>8</v>
      </c>
      <c r="F120" s="43">
        <f ca="1">INDIRECT(ADDRESS(ROW(),COLUMN()+2+broj_sheet))</f>
        <v>1</v>
      </c>
      <c r="G120" s="86"/>
      <c r="H120" s="87">
        <f ca="1">F120*G120</f>
        <v>0</v>
      </c>
      <c r="I120" s="49">
        <v>1</v>
      </c>
      <c r="J120" s="49">
        <v>1</v>
      </c>
      <c r="K120" s="49">
        <v>1</v>
      </c>
      <c r="L120" s="49">
        <v>1</v>
      </c>
      <c r="M120" s="49">
        <v>1</v>
      </c>
      <c r="N120" s="49">
        <v>1</v>
      </c>
      <c r="O120" s="49">
        <v>1</v>
      </c>
      <c r="P120" s="49">
        <v>1</v>
      </c>
      <c r="Q120" s="49">
        <v>1</v>
      </c>
      <c r="R120" s="49">
        <v>1</v>
      </c>
      <c r="S120" s="49">
        <v>1</v>
      </c>
      <c r="T120" s="49">
        <v>0</v>
      </c>
      <c r="U120" s="49">
        <v>1</v>
      </c>
      <c r="V120" s="72">
        <f>SUM(I120:U120)*G120</f>
        <v>0</v>
      </c>
    </row>
    <row r="121" spans="1:22" s="12" customFormat="1" ht="180" x14ac:dyDescent="0.2">
      <c r="A121" s="65">
        <f t="shared" ca="1" si="29"/>
        <v>73102</v>
      </c>
      <c r="B121" s="32" t="s">
        <v>87</v>
      </c>
      <c r="C121" s="46" t="s">
        <v>23</v>
      </c>
      <c r="D121" s="46" t="s">
        <v>23</v>
      </c>
      <c r="E121" s="75" t="s">
        <v>8</v>
      </c>
      <c r="F121" s="43">
        <f ca="1">INDIRECT(ADDRESS(ROW(),COLUMN()+2+broj_sheet))</f>
        <v>1</v>
      </c>
      <c r="G121" s="86"/>
      <c r="H121" s="87">
        <f ca="1">F121*G121</f>
        <v>0</v>
      </c>
      <c r="I121" s="49">
        <v>1</v>
      </c>
      <c r="J121" s="49">
        <v>1</v>
      </c>
      <c r="K121" s="49">
        <v>1</v>
      </c>
      <c r="L121" s="49">
        <v>1</v>
      </c>
      <c r="M121" s="49">
        <v>1</v>
      </c>
      <c r="N121" s="49">
        <v>1</v>
      </c>
      <c r="O121" s="49">
        <v>1</v>
      </c>
      <c r="P121" s="49">
        <v>1</v>
      </c>
      <c r="Q121" s="49">
        <v>1</v>
      </c>
      <c r="R121" s="49">
        <v>1</v>
      </c>
      <c r="S121" s="49">
        <v>1</v>
      </c>
      <c r="T121" s="49">
        <v>1</v>
      </c>
      <c r="U121" s="49">
        <v>1</v>
      </c>
      <c r="V121" s="72">
        <f>SUM(I121:U121)*G121</f>
        <v>0</v>
      </c>
    </row>
    <row r="122" spans="1:22" s="12" customFormat="1" ht="33.75" x14ac:dyDescent="0.2">
      <c r="A122" s="65">
        <f t="shared" ca="1" si="29"/>
        <v>73103</v>
      </c>
      <c r="B122" s="52" t="s">
        <v>131</v>
      </c>
      <c r="C122" s="46" t="s">
        <v>23</v>
      </c>
      <c r="D122" s="46" t="s">
        <v>23</v>
      </c>
      <c r="E122" s="75" t="s">
        <v>8</v>
      </c>
      <c r="F122" s="43">
        <f ca="1">INDIRECT(ADDRESS(ROW(),COLUMN()+2+broj_sheet))</f>
        <v>1</v>
      </c>
      <c r="G122" s="86"/>
      <c r="H122" s="87">
        <f ca="1">F122*G122</f>
        <v>0</v>
      </c>
      <c r="I122" s="49">
        <v>1</v>
      </c>
      <c r="J122" s="49">
        <v>1</v>
      </c>
      <c r="K122" s="49">
        <v>1</v>
      </c>
      <c r="L122" s="49">
        <v>1</v>
      </c>
      <c r="M122" s="49">
        <v>1</v>
      </c>
      <c r="N122" s="49">
        <v>1</v>
      </c>
      <c r="O122" s="49">
        <v>1</v>
      </c>
      <c r="P122" s="49">
        <v>1</v>
      </c>
      <c r="Q122" s="49">
        <v>1</v>
      </c>
      <c r="R122" s="49">
        <v>1</v>
      </c>
      <c r="S122" s="49">
        <v>1</v>
      </c>
      <c r="T122" s="49">
        <v>1</v>
      </c>
      <c r="U122" s="49">
        <v>1</v>
      </c>
      <c r="V122" s="72">
        <f>SUM(I122:U122)*G122</f>
        <v>0</v>
      </c>
    </row>
    <row r="123" spans="1:22" x14ac:dyDescent="0.2">
      <c r="A123" s="120"/>
      <c r="B123" s="121"/>
      <c r="C123" s="121"/>
      <c r="D123" s="121"/>
      <c r="E123" s="121"/>
      <c r="F123" s="122" t="str">
        <f>"Ukupno "&amp;LOWER(B118)&amp;" - "&amp;LOWER(B119)&amp;":"</f>
        <v>Ukupno zajedničke usluge - opće usluge:</v>
      </c>
      <c r="G123" s="160">
        <f ca="1">SUM(H120:H122)</f>
        <v>0</v>
      </c>
      <c r="H123" s="160"/>
      <c r="I123" s="49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72">
        <f ca="1">SUM(I123:U123)*G123</f>
        <v>0</v>
      </c>
    </row>
    <row r="124" spans="1:22" s="24" customFormat="1" x14ac:dyDescent="0.2">
      <c r="A124" s="65"/>
      <c r="B124" s="29"/>
      <c r="C124" s="28"/>
      <c r="D124" s="28"/>
      <c r="E124" s="28"/>
      <c r="F124" s="28"/>
      <c r="G124" s="33"/>
      <c r="H124" s="64"/>
      <c r="I124" s="49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72"/>
    </row>
    <row r="125" spans="1:22" s="1" customFormat="1" x14ac:dyDescent="0.2">
      <c r="A125" s="34">
        <f t="shared" ref="A125:A137" ca="1" si="30">IF(VALUE(broj_sheet)&lt;10,
IF(OFFSET(A125,-1,0)=".",broj_sheet*10+(COUNTIF(INDIRECT(ADDRESS(1,COLUMN())&amp;":"&amp;ADDRESS(ROW()-1,COLUMN())),"&lt;99"))+1,
IF(OR(LEN(OFFSET(A125,-1,0))=2,AND(LEN(OFFSET(A125,-1,0))=0,LEN(OFFSET(A125,-3,0))=5)),
IF(LEN(OFFSET(A125,-1,0))=2,(OFFSET(A125,-1,0))*10+1,IF(AND(LEN(OFFSET(A125,-1,0))=0,LEN(OFFSET(A125,-3,0))=5),INT(LEFT(OFFSET(A125,-3,0),3))+1,"greška x")),
IF(LEN(OFFSET(A125,-1,0))=3,(OFFSET(A125,-1,0))*100+1,
IF(LEN(OFFSET(A125,-1,0))=5,(OFFSET(A125,-1,0))+1,"greška1")))),
IF(VALUE(broj_sheet)&gt;=10,
IF(OFFSET(A125,-1,0)= ".",broj_sheet*10+(COUNTIF(INDIRECT(ADDRESS(1,COLUMN())&amp;":"&amp;ADDRESS(ROW()-1,COLUMN())),"&lt;999"))+1,
IF(OR(LEN(OFFSET(A125,-1,0))=3,AND(LEN(OFFSET(A125,-1,0))=0,LEN(OFFSET(A125,-3,0))=6)),
IF(LEN(OFFSET(A125,-1,0))=3,(OFFSET(A125,-1,0))*10+1,IF(AND(LEN(OFFSET(A125,-1,0))=0,LEN(OFFSET(A125,-3,0))=6),INT(LEFT(OFFSET(A125,-3,0),4))+1,"greška y")),
IF(LEN(OFFSET(A125,-1,0))=4,(OFFSET(A125,-1,0))*100+1,
IF(LEN(OFFSET(A125,-1,0))=6,(OFFSET(A125,-1,0))+1,"greška2")))),"greška3"))</f>
        <v>732</v>
      </c>
      <c r="B125" s="53" t="s">
        <v>18</v>
      </c>
      <c r="C125" s="39"/>
      <c r="D125" s="39"/>
      <c r="E125" s="54"/>
      <c r="F125" s="55"/>
      <c r="G125" s="56"/>
      <c r="H125" s="56"/>
      <c r="I125" s="49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72"/>
    </row>
    <row r="126" spans="1:22" s="13" customFormat="1" ht="22.5" x14ac:dyDescent="0.2">
      <c r="A126" s="65">
        <f t="shared" ca="1" si="30"/>
        <v>73201</v>
      </c>
      <c r="B126" s="32" t="s">
        <v>68</v>
      </c>
      <c r="C126" s="46" t="s">
        <v>23</v>
      </c>
      <c r="D126" s="46" t="s">
        <v>23</v>
      </c>
      <c r="E126" s="75" t="s">
        <v>9</v>
      </c>
      <c r="F126" s="43">
        <f t="shared" ref="F126:F137" ca="1" si="31">INDIRECT(ADDRESS(ROW(),COLUMN()+2+broj_sheet))</f>
        <v>160</v>
      </c>
      <c r="G126" s="44"/>
      <c r="H126" s="77">
        <f t="shared" ref="H126:H137" ca="1" si="32">F126*G126</f>
        <v>0</v>
      </c>
      <c r="I126" s="49">
        <v>117</v>
      </c>
      <c r="J126" s="45">
        <v>400</v>
      </c>
      <c r="K126" s="45">
        <v>110</v>
      </c>
      <c r="L126" s="45">
        <v>105</v>
      </c>
      <c r="M126" s="45">
        <v>360</v>
      </c>
      <c r="N126" s="45">
        <v>35</v>
      </c>
      <c r="O126" s="45">
        <v>160</v>
      </c>
      <c r="P126" s="45">
        <v>170</v>
      </c>
      <c r="Q126" s="45">
        <v>165</v>
      </c>
      <c r="R126" s="45">
        <v>100</v>
      </c>
      <c r="S126" s="45">
        <v>40</v>
      </c>
      <c r="T126" s="45">
        <v>0</v>
      </c>
      <c r="U126" s="45">
        <v>0</v>
      </c>
      <c r="V126" s="72">
        <f t="shared" ref="V126:V137" si="33">SUM(I126:U126)*G126</f>
        <v>0</v>
      </c>
    </row>
    <row r="127" spans="1:22" s="13" customFormat="1" ht="180" x14ac:dyDescent="0.2">
      <c r="A127" s="65">
        <f t="shared" ca="1" si="30"/>
        <v>73202</v>
      </c>
      <c r="B127" s="138" t="s">
        <v>86</v>
      </c>
      <c r="C127" s="46" t="s">
        <v>23</v>
      </c>
      <c r="D127" s="46" t="s">
        <v>23</v>
      </c>
      <c r="E127" s="75" t="s">
        <v>9</v>
      </c>
      <c r="F127" s="43">
        <f t="shared" ca="1" si="31"/>
        <v>140</v>
      </c>
      <c r="G127" s="44"/>
      <c r="H127" s="77">
        <f t="shared" ca="1" si="32"/>
        <v>0</v>
      </c>
      <c r="I127" s="49">
        <v>107</v>
      </c>
      <c r="J127" s="49">
        <v>270</v>
      </c>
      <c r="K127" s="49">
        <v>95</v>
      </c>
      <c r="L127" s="49">
        <v>95</v>
      </c>
      <c r="M127" s="49">
        <v>340</v>
      </c>
      <c r="N127" s="49">
        <v>35</v>
      </c>
      <c r="O127" s="49">
        <v>140</v>
      </c>
      <c r="P127" s="49">
        <v>160</v>
      </c>
      <c r="Q127" s="49">
        <v>115</v>
      </c>
      <c r="R127" s="49">
        <v>90</v>
      </c>
      <c r="S127" s="49">
        <v>35</v>
      </c>
      <c r="T127" s="49">
        <v>0</v>
      </c>
      <c r="U127" s="49">
        <v>0</v>
      </c>
      <c r="V127" s="72">
        <f t="shared" si="33"/>
        <v>0</v>
      </c>
    </row>
    <row r="128" spans="1:22" s="13" customFormat="1" ht="202.5" x14ac:dyDescent="0.2">
      <c r="A128" s="65">
        <f t="shared" ca="1" si="30"/>
        <v>73203</v>
      </c>
      <c r="B128" s="138" t="s">
        <v>85</v>
      </c>
      <c r="C128" s="46" t="s">
        <v>23</v>
      </c>
      <c r="D128" s="46" t="s">
        <v>23</v>
      </c>
      <c r="E128" s="75" t="s">
        <v>9</v>
      </c>
      <c r="F128" s="43">
        <f t="shared" ca="1" si="31"/>
        <v>20</v>
      </c>
      <c r="G128" s="44"/>
      <c r="H128" s="77">
        <f t="shared" ca="1" si="32"/>
        <v>0</v>
      </c>
      <c r="I128" s="49">
        <v>10</v>
      </c>
      <c r="J128" s="49">
        <v>16</v>
      </c>
      <c r="K128" s="49">
        <v>17</v>
      </c>
      <c r="L128" s="49">
        <v>10</v>
      </c>
      <c r="M128" s="49">
        <v>23</v>
      </c>
      <c r="N128" s="49">
        <v>2.5</v>
      </c>
      <c r="O128" s="49">
        <v>20</v>
      </c>
      <c r="P128" s="49">
        <v>10</v>
      </c>
      <c r="Q128" s="49">
        <v>50</v>
      </c>
      <c r="R128" s="49">
        <v>10</v>
      </c>
      <c r="S128" s="49">
        <v>5</v>
      </c>
      <c r="T128" s="49">
        <v>0</v>
      </c>
      <c r="U128" s="49">
        <v>0</v>
      </c>
      <c r="V128" s="72">
        <f t="shared" si="33"/>
        <v>0</v>
      </c>
    </row>
    <row r="129" spans="1:22" s="14" customFormat="1" ht="22.5" x14ac:dyDescent="0.2">
      <c r="A129" s="65">
        <f t="shared" ca="1" si="30"/>
        <v>73204</v>
      </c>
      <c r="B129" s="32" t="s">
        <v>63</v>
      </c>
      <c r="C129" s="46" t="s">
        <v>23</v>
      </c>
      <c r="D129" s="46" t="s">
        <v>23</v>
      </c>
      <c r="E129" s="75" t="s">
        <v>9</v>
      </c>
      <c r="F129" s="43">
        <f t="shared" ca="1" si="31"/>
        <v>200</v>
      </c>
      <c r="G129" s="44"/>
      <c r="H129" s="77">
        <f t="shared" ca="1" si="32"/>
        <v>0</v>
      </c>
      <c r="I129" s="49">
        <v>0</v>
      </c>
      <c r="J129" s="49">
        <v>1200</v>
      </c>
      <c r="K129" s="45">
        <v>0</v>
      </c>
      <c r="L129" s="45">
        <v>0</v>
      </c>
      <c r="M129" s="45">
        <v>1100</v>
      </c>
      <c r="N129" s="45">
        <v>0</v>
      </c>
      <c r="O129" s="45">
        <v>200</v>
      </c>
      <c r="P129" s="45">
        <v>0</v>
      </c>
      <c r="Q129" s="45">
        <v>250</v>
      </c>
      <c r="R129" s="45">
        <v>300</v>
      </c>
      <c r="S129" s="45">
        <v>150</v>
      </c>
      <c r="T129" s="45">
        <v>0</v>
      </c>
      <c r="U129" s="45">
        <v>0</v>
      </c>
      <c r="V129" s="72">
        <f t="shared" si="33"/>
        <v>0</v>
      </c>
    </row>
    <row r="130" spans="1:22" s="14" customFormat="1" ht="22.5" x14ac:dyDescent="0.2">
      <c r="A130" s="69">
        <f t="shared" ca="1" si="30"/>
        <v>73205</v>
      </c>
      <c r="B130" s="32" t="s">
        <v>64</v>
      </c>
      <c r="C130" s="46" t="s">
        <v>23</v>
      </c>
      <c r="D130" s="46" t="s">
        <v>23</v>
      </c>
      <c r="E130" s="75" t="s">
        <v>9</v>
      </c>
      <c r="F130" s="43">
        <f t="shared" ca="1" si="31"/>
        <v>250</v>
      </c>
      <c r="G130" s="44"/>
      <c r="H130" s="77">
        <f t="shared" ca="1" si="32"/>
        <v>0</v>
      </c>
      <c r="I130" s="49">
        <v>260</v>
      </c>
      <c r="J130" s="49">
        <v>200</v>
      </c>
      <c r="K130" s="45">
        <v>200</v>
      </c>
      <c r="L130" s="45">
        <v>160</v>
      </c>
      <c r="M130" s="45">
        <v>180</v>
      </c>
      <c r="N130" s="45">
        <v>70</v>
      </c>
      <c r="O130" s="45">
        <v>250</v>
      </c>
      <c r="P130" s="45">
        <v>320</v>
      </c>
      <c r="Q130" s="45">
        <v>150</v>
      </c>
      <c r="R130" s="45">
        <v>50</v>
      </c>
      <c r="S130" s="45">
        <v>50</v>
      </c>
      <c r="T130" s="45">
        <v>0</v>
      </c>
      <c r="U130" s="45">
        <v>0</v>
      </c>
      <c r="V130" s="72">
        <f t="shared" si="33"/>
        <v>0</v>
      </c>
    </row>
    <row r="131" spans="1:22" s="13" customFormat="1" ht="56.25" x14ac:dyDescent="0.2">
      <c r="A131" s="65">
        <f t="shared" ca="1" si="30"/>
        <v>73206</v>
      </c>
      <c r="B131" s="32" t="s">
        <v>147</v>
      </c>
      <c r="C131" s="46" t="s">
        <v>23</v>
      </c>
      <c r="D131" s="46" t="s">
        <v>23</v>
      </c>
      <c r="E131" s="75" t="s">
        <v>7</v>
      </c>
      <c r="F131" s="43">
        <f t="shared" ca="1" si="31"/>
        <v>4</v>
      </c>
      <c r="G131" s="44"/>
      <c r="H131" s="77">
        <f t="shared" ca="1" si="32"/>
        <v>0</v>
      </c>
      <c r="I131" s="49">
        <v>3</v>
      </c>
      <c r="J131" s="45">
        <v>8</v>
      </c>
      <c r="K131" s="45">
        <v>2</v>
      </c>
      <c r="L131" s="45">
        <v>3</v>
      </c>
      <c r="M131" s="45">
        <v>7</v>
      </c>
      <c r="N131" s="45">
        <v>1</v>
      </c>
      <c r="O131" s="45">
        <v>4</v>
      </c>
      <c r="P131" s="45">
        <v>3</v>
      </c>
      <c r="Q131" s="45">
        <v>3</v>
      </c>
      <c r="R131" s="45">
        <v>3</v>
      </c>
      <c r="S131" s="45">
        <v>2</v>
      </c>
      <c r="T131" s="45">
        <v>0</v>
      </c>
      <c r="U131" s="45">
        <v>0</v>
      </c>
      <c r="V131" s="72">
        <f t="shared" si="33"/>
        <v>0</v>
      </c>
    </row>
    <row r="132" spans="1:22" s="90" customFormat="1" ht="123.75" x14ac:dyDescent="0.2">
      <c r="A132" s="69">
        <f t="shared" ca="1" si="30"/>
        <v>73207</v>
      </c>
      <c r="B132" s="32" t="s">
        <v>126</v>
      </c>
      <c r="C132" s="46" t="s">
        <v>23</v>
      </c>
      <c r="D132" s="46" t="s">
        <v>23</v>
      </c>
      <c r="E132" s="75" t="s">
        <v>7</v>
      </c>
      <c r="F132" s="43">
        <f t="shared" ca="1" si="31"/>
        <v>3</v>
      </c>
      <c r="G132" s="44"/>
      <c r="H132" s="77">
        <f t="shared" ca="1" si="32"/>
        <v>0</v>
      </c>
      <c r="I132" s="91">
        <v>0</v>
      </c>
      <c r="J132" s="91">
        <v>0</v>
      </c>
      <c r="K132" s="91">
        <v>0</v>
      </c>
      <c r="L132" s="91">
        <v>1</v>
      </c>
      <c r="M132" s="91">
        <v>0</v>
      </c>
      <c r="N132" s="91">
        <v>0</v>
      </c>
      <c r="O132" s="91">
        <v>3</v>
      </c>
      <c r="P132" s="91">
        <v>0</v>
      </c>
      <c r="Q132" s="91">
        <v>1</v>
      </c>
      <c r="R132" s="91">
        <v>0</v>
      </c>
      <c r="S132" s="91">
        <v>1</v>
      </c>
      <c r="T132" s="91">
        <v>0</v>
      </c>
      <c r="U132" s="91">
        <v>0</v>
      </c>
      <c r="V132" s="72">
        <f t="shared" si="33"/>
        <v>0</v>
      </c>
    </row>
    <row r="133" spans="1:22" s="16" customFormat="1" ht="123.75" x14ac:dyDescent="0.2">
      <c r="A133" s="65">
        <f t="shared" ca="1" si="30"/>
        <v>73208</v>
      </c>
      <c r="B133" s="32" t="s">
        <v>127</v>
      </c>
      <c r="C133" s="46" t="s">
        <v>23</v>
      </c>
      <c r="D133" s="46" t="s">
        <v>23</v>
      </c>
      <c r="E133" s="75" t="s">
        <v>7</v>
      </c>
      <c r="F133" s="43">
        <f t="shared" ca="1" si="31"/>
        <v>1</v>
      </c>
      <c r="G133" s="44"/>
      <c r="H133" s="77">
        <f t="shared" ca="1" si="32"/>
        <v>0</v>
      </c>
      <c r="I133" s="49">
        <v>1</v>
      </c>
      <c r="J133" s="45">
        <v>1</v>
      </c>
      <c r="K133" s="45">
        <v>1</v>
      </c>
      <c r="L133" s="45">
        <v>1</v>
      </c>
      <c r="M133" s="45">
        <v>1</v>
      </c>
      <c r="N133" s="45">
        <v>1</v>
      </c>
      <c r="O133" s="45">
        <v>1</v>
      </c>
      <c r="P133" s="45">
        <v>1</v>
      </c>
      <c r="Q133" s="45">
        <v>0</v>
      </c>
      <c r="R133" s="45">
        <v>1</v>
      </c>
      <c r="S133" s="45">
        <v>1</v>
      </c>
      <c r="T133" s="45">
        <v>0</v>
      </c>
      <c r="U133" s="45">
        <v>0</v>
      </c>
      <c r="V133" s="72">
        <f t="shared" si="33"/>
        <v>0</v>
      </c>
    </row>
    <row r="134" spans="1:22" s="16" customFormat="1" ht="90" x14ac:dyDescent="0.2">
      <c r="A134" s="65">
        <f t="shared" ca="1" si="30"/>
        <v>73209</v>
      </c>
      <c r="B134" s="32" t="s">
        <v>179</v>
      </c>
      <c r="C134" s="46" t="s">
        <v>23</v>
      </c>
      <c r="D134" s="46" t="s">
        <v>23</v>
      </c>
      <c r="E134" s="75" t="s">
        <v>7</v>
      </c>
      <c r="F134" s="43">
        <f t="shared" ca="1" si="31"/>
        <v>1</v>
      </c>
      <c r="G134" s="44"/>
      <c r="H134" s="77">
        <f t="shared" ca="1" si="32"/>
        <v>0</v>
      </c>
      <c r="I134" s="49">
        <v>2</v>
      </c>
      <c r="J134" s="45">
        <v>0</v>
      </c>
      <c r="K134" s="45">
        <v>0</v>
      </c>
      <c r="L134" s="45">
        <v>0</v>
      </c>
      <c r="M134" s="45">
        <v>2</v>
      </c>
      <c r="N134" s="45">
        <v>1</v>
      </c>
      <c r="O134" s="45">
        <v>1</v>
      </c>
      <c r="P134" s="45">
        <v>1</v>
      </c>
      <c r="Q134" s="45">
        <v>2</v>
      </c>
      <c r="R134" s="45">
        <v>3</v>
      </c>
      <c r="S134" s="45">
        <v>0</v>
      </c>
      <c r="T134" s="45">
        <v>0</v>
      </c>
      <c r="U134" s="45">
        <v>0</v>
      </c>
      <c r="V134" s="72">
        <f t="shared" si="33"/>
        <v>0</v>
      </c>
    </row>
    <row r="135" spans="1:22" s="15" customFormat="1" ht="22.5" x14ac:dyDescent="0.2">
      <c r="A135" s="65">
        <f t="shared" ca="1" si="30"/>
        <v>73210</v>
      </c>
      <c r="B135" s="32" t="s">
        <v>66</v>
      </c>
      <c r="C135" s="46" t="s">
        <v>23</v>
      </c>
      <c r="D135" s="46" t="s">
        <v>23</v>
      </c>
      <c r="E135" s="75" t="s">
        <v>8</v>
      </c>
      <c r="F135" s="43">
        <f t="shared" ca="1" si="31"/>
        <v>1</v>
      </c>
      <c r="G135" s="44"/>
      <c r="H135" s="77">
        <f t="shared" ca="1" si="32"/>
        <v>0</v>
      </c>
      <c r="I135" s="49">
        <v>1</v>
      </c>
      <c r="J135" s="49">
        <v>1</v>
      </c>
      <c r="K135" s="49">
        <v>1</v>
      </c>
      <c r="L135" s="49">
        <v>1</v>
      </c>
      <c r="M135" s="49">
        <v>1</v>
      </c>
      <c r="N135" s="49">
        <v>1</v>
      </c>
      <c r="O135" s="49">
        <v>1</v>
      </c>
      <c r="P135" s="49">
        <v>1</v>
      </c>
      <c r="Q135" s="49">
        <v>1</v>
      </c>
      <c r="R135" s="49">
        <v>1</v>
      </c>
      <c r="S135" s="49">
        <v>1</v>
      </c>
      <c r="T135" s="45">
        <v>0</v>
      </c>
      <c r="U135" s="45">
        <v>0</v>
      </c>
      <c r="V135" s="72">
        <f t="shared" si="33"/>
        <v>0</v>
      </c>
    </row>
    <row r="136" spans="1:22" s="15" customFormat="1" ht="67.5" x14ac:dyDescent="0.2">
      <c r="A136" s="65">
        <f t="shared" ca="1" si="30"/>
        <v>73211</v>
      </c>
      <c r="B136" s="32" t="s">
        <v>150</v>
      </c>
      <c r="C136" s="46" t="s">
        <v>23</v>
      </c>
      <c r="D136" s="46" t="s">
        <v>23</v>
      </c>
      <c r="E136" s="75" t="s">
        <v>8</v>
      </c>
      <c r="F136" s="43">
        <f t="shared" ca="1" si="31"/>
        <v>1</v>
      </c>
      <c r="G136" s="44"/>
      <c r="H136" s="77">
        <f t="shared" ca="1" si="32"/>
        <v>0</v>
      </c>
      <c r="I136" s="49">
        <v>1</v>
      </c>
      <c r="J136" s="49">
        <v>1</v>
      </c>
      <c r="K136" s="49">
        <v>1</v>
      </c>
      <c r="L136" s="49">
        <v>1</v>
      </c>
      <c r="M136" s="49">
        <v>1</v>
      </c>
      <c r="N136" s="49">
        <v>1</v>
      </c>
      <c r="O136" s="49">
        <v>1</v>
      </c>
      <c r="P136" s="49">
        <v>1</v>
      </c>
      <c r="Q136" s="49">
        <v>1</v>
      </c>
      <c r="R136" s="49">
        <v>1</v>
      </c>
      <c r="S136" s="49">
        <v>1</v>
      </c>
      <c r="T136" s="45">
        <v>0</v>
      </c>
      <c r="U136" s="45">
        <v>0</v>
      </c>
      <c r="V136" s="72">
        <f t="shared" si="33"/>
        <v>0</v>
      </c>
    </row>
    <row r="137" spans="1:22" s="15" customFormat="1" ht="22.5" x14ac:dyDescent="0.2">
      <c r="A137" s="65">
        <f t="shared" ca="1" si="30"/>
        <v>73212</v>
      </c>
      <c r="B137" s="32" t="s">
        <v>67</v>
      </c>
      <c r="C137" s="46" t="s">
        <v>23</v>
      </c>
      <c r="D137" s="46" t="s">
        <v>23</v>
      </c>
      <c r="E137" s="75" t="s">
        <v>8</v>
      </c>
      <c r="F137" s="43">
        <f t="shared" ca="1" si="31"/>
        <v>1</v>
      </c>
      <c r="G137" s="44"/>
      <c r="H137" s="77">
        <f t="shared" ca="1" si="32"/>
        <v>0</v>
      </c>
      <c r="I137" s="49">
        <v>1</v>
      </c>
      <c r="J137" s="49">
        <v>1</v>
      </c>
      <c r="K137" s="49">
        <v>1</v>
      </c>
      <c r="L137" s="49">
        <v>1</v>
      </c>
      <c r="M137" s="49">
        <v>1</v>
      </c>
      <c r="N137" s="49">
        <v>1</v>
      </c>
      <c r="O137" s="49">
        <v>1</v>
      </c>
      <c r="P137" s="49">
        <v>1</v>
      </c>
      <c r="Q137" s="49">
        <v>1</v>
      </c>
      <c r="R137" s="49">
        <v>1</v>
      </c>
      <c r="S137" s="49">
        <v>1</v>
      </c>
      <c r="T137" s="45">
        <v>1</v>
      </c>
      <c r="U137" s="45">
        <v>0</v>
      </c>
      <c r="V137" s="72">
        <f t="shared" si="33"/>
        <v>0</v>
      </c>
    </row>
    <row r="138" spans="1:22" x14ac:dyDescent="0.2">
      <c r="A138" s="120"/>
      <c r="B138" s="121"/>
      <c r="C138" s="121"/>
      <c r="D138" s="121"/>
      <c r="E138" s="121"/>
      <c r="F138" s="122" t="str">
        <f>"Ukupno "&amp;LOWER(B118)&amp;" - "&amp;LOWER(B125)&amp;":"</f>
        <v>Ukupno zajedničke usluge - građevinske usluge:</v>
      </c>
      <c r="G138" s="160">
        <f ca="1">SUM(H126:H137)</f>
        <v>0</v>
      </c>
      <c r="H138" s="160"/>
      <c r="I138" s="49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37"/>
    </row>
    <row r="139" spans="1:22" s="24" customFormat="1" x14ac:dyDescent="0.2">
      <c r="A139" s="65"/>
      <c r="B139" s="29"/>
      <c r="C139" s="28"/>
      <c r="D139" s="28"/>
      <c r="E139" s="28"/>
      <c r="F139" s="28"/>
      <c r="G139" s="33"/>
      <c r="H139" s="64"/>
      <c r="I139" s="49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72"/>
    </row>
    <row r="140" spans="1:22" ht="23.25" customHeight="1" x14ac:dyDescent="0.2">
      <c r="A140" s="120"/>
      <c r="B140" s="121"/>
      <c r="C140" s="121"/>
      <c r="D140" s="121"/>
      <c r="E140" s="121"/>
      <c r="F140" s="129" t="s">
        <v>12</v>
      </c>
      <c r="G140" s="158">
        <f ca="1">SUMIF(F3:F138,"*ukupno*",G3:G138)</f>
        <v>0</v>
      </c>
      <c r="H140" s="159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88">
        <f ca="1">SUM(V8:V137)</f>
        <v>0</v>
      </c>
    </row>
    <row r="141" spans="1:22" x14ac:dyDescent="0.2">
      <c r="A141" s="128"/>
      <c r="B141" s="128"/>
      <c r="C141" s="128"/>
      <c r="D141" s="128"/>
      <c r="E141" s="128"/>
      <c r="F141" s="128"/>
      <c r="G141" s="128"/>
      <c r="H141" s="128"/>
      <c r="I141" s="12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2" x14ac:dyDescent="0.2">
      <c r="A142" s="37"/>
      <c r="B142" s="37"/>
      <c r="C142" s="37"/>
      <c r="D142" s="37"/>
      <c r="E142" s="37"/>
      <c r="F142" s="37"/>
      <c r="G142" s="37"/>
      <c r="H142" s="37"/>
    </row>
    <row r="143" spans="1:22" s="37" customFormat="1" x14ac:dyDescent="0.2"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s="37" customFormat="1" x14ac:dyDescent="0.2"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0:22" s="37" customFormat="1" x14ac:dyDescent="0.2"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0:22" s="37" customFormat="1" x14ac:dyDescent="0.2"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0:22" s="37" customFormat="1" x14ac:dyDescent="0.2"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0:22" s="37" customFormat="1" x14ac:dyDescent="0.2"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0:22" s="37" customFormat="1" x14ac:dyDescent="0.2"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0:22" s="37" customFormat="1" x14ac:dyDescent="0.2"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0:22" s="37" customFormat="1" x14ac:dyDescent="0.2"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0:22" s="37" customFormat="1" x14ac:dyDescent="0.2"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0:22" s="37" customFormat="1" x14ac:dyDescent="0.2"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0:22" s="37" customFormat="1" x14ac:dyDescent="0.2"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0:22" s="37" customFormat="1" x14ac:dyDescent="0.2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0:22" s="37" customFormat="1" x14ac:dyDescent="0.2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0:22" s="37" customFormat="1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0:22" s="37" customFormat="1" x14ac:dyDescent="0.2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0:22" s="37" customFormat="1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0:22" s="37" customFormat="1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0:22" s="37" customFormat="1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0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0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0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0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0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0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0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0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0:22" s="37" customFormat="1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0:22" s="37" customFormat="1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0:22" s="37" customFormat="1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0:22" s="37" customFormat="1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0:22" s="37" customFormat="1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0:22" s="37" customFormat="1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0:22" s="37" customFormat="1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s="37" customFormat="1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s="37" customFormat="1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s="37" customFormat="1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s="37" customFormat="1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s="37" customFormat="1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s="37" customFormat="1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5" spans="1:22" s="37" customFormat="1" x14ac:dyDescent="0.2">
      <c r="A185" s="130"/>
      <c r="B185" s="131"/>
      <c r="C185" s="132"/>
      <c r="D185" s="132"/>
      <c r="F185" s="134"/>
      <c r="G185" s="119"/>
      <c r="H185" s="119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mergeCells count="12">
    <mergeCell ref="G123:H123"/>
    <mergeCell ref="G138:H138"/>
    <mergeCell ref="G140:H140"/>
    <mergeCell ref="G96:H96"/>
    <mergeCell ref="G108:H108"/>
    <mergeCell ref="G116:H116"/>
    <mergeCell ref="G70:H70"/>
    <mergeCell ref="A1:B2"/>
    <mergeCell ref="D1:H1"/>
    <mergeCell ref="D2:H2"/>
    <mergeCell ref="G38:H38"/>
    <mergeCell ref="G58:H58"/>
  </mergeCells>
  <conditionalFormatting sqref="E76 E37:F37 E52:F57 E22:E23 F22:F24 F79:F93 F74:F77 F61:F67 E49:F50 E41:F47 E25:F35 E8:F21">
    <cfRule type="cellIs" dxfId="1087" priority="314" stopIfTrue="1" operator="equal">
      <formula>0</formula>
    </cfRule>
  </conditionalFormatting>
  <conditionalFormatting sqref="F37 F52:F57 I102:S103 F99:F103 I21:I23 M21:M23 I52:I54 F134:F137 T51:U54 I104:K104 I99:T101 I105:T107 F126:F132 I118:U139 F111:F115 I108:U116 T102:T104 U99:U107 F79:F93 F74:F77 F61:F67 I55:U98 F49:F50 F41:F47 T21:T24 I25:U50 F8:F35 I8:U20">
    <cfRule type="cellIs" dxfId="1086" priority="313" stopIfTrue="1" operator="equal">
      <formula>""</formula>
    </cfRule>
  </conditionalFormatting>
  <conditionalFormatting sqref="A134:A137 A125:A132 A96:A108 A118:A123 A110:A116 A79:A93 A70:A77 A52:A67 A49:A50 A36:A47 A5:A21">
    <cfRule type="expression" dxfId="1085" priority="307">
      <formula>AND(LEN(A5)=2,VALUE(broj_sheet)&lt;10)</formula>
    </cfRule>
  </conditionalFormatting>
  <conditionalFormatting sqref="A134:A137 A125:A132 A96:A108 A118:A123 A110:A116 A79:A93 A70:A77 A52:A67 A49:A50 A36:A47 A5:A21">
    <cfRule type="expression" dxfId="1084" priority="310">
      <formula>AND(LEN(A5)=3,VALUE(broj_sheet)&gt;=10)</formula>
    </cfRule>
  </conditionalFormatting>
  <conditionalFormatting sqref="A134:A137 A125:A132 A96:A108 A118:A123 A110:A116 A79:A93 A70:A77 A52:A67 A49:A50 A36:A47 A5:A21">
    <cfRule type="expression" dxfId="1083" priority="311">
      <formula>AND(LEN(A5)=4,VALUE(broj_sheet)&gt;=10)</formula>
    </cfRule>
  </conditionalFormatting>
  <conditionalFormatting sqref="A134:A137 A125:A132 A96:A108 A118:A123 A110:A116 A79:A93 A70:A77 A52:A67 A49:A50 A36:A47 A5:A21">
    <cfRule type="expression" dxfId="1082" priority="308">
      <formula>AND(LEN(A5)=3,VALUE(broj_sheet)&lt;10)</formula>
    </cfRule>
  </conditionalFormatting>
  <conditionalFormatting sqref="A134:A137 A125:A132 A96:A108 A118:A123 A110:A116 A79:A93 A70:A77 A52:A67 A49:A50 A36:A47 A5:A21">
    <cfRule type="expression" dxfId="1081" priority="309">
      <formula>AND(LEN(A5)=5,VALUE(broj_sheet)&lt;10)</formula>
    </cfRule>
  </conditionalFormatting>
  <conditionalFormatting sqref="A134:A137 A125:A132 A96:A108 A118:A123 A110:A116 A79:A93 A70:A77 A52:A67 A49:A50 A36:A47 A5:A21">
    <cfRule type="expression" dxfId="1080" priority="312">
      <formula>AND(LEN(A5)=6,VALUE(broj_sheet)&gt;=10)</formula>
    </cfRule>
  </conditionalFormatting>
  <conditionalFormatting sqref="F37 F52:F57 F79:F93 F74:F77 F61:F67 F49:F50 F41:F47 F8:F35">
    <cfRule type="cellIs" dxfId="1079" priority="306" operator="equal">
      <formula>"''"</formula>
    </cfRule>
  </conditionalFormatting>
  <conditionalFormatting sqref="F99:F103 F134:F137 F126:F132 F111:F115">
    <cfRule type="cellIs" dxfId="1078" priority="304" operator="equal">
      <formula>0</formula>
    </cfRule>
    <cfRule type="cellIs" dxfId="1077" priority="305" operator="equal">
      <formula>"''"</formula>
    </cfRule>
  </conditionalFormatting>
  <conditionalFormatting sqref="A71 A59 A97 A39:A40 A5:A21">
    <cfRule type="cellIs" dxfId="1076" priority="303" operator="equal">
      <formula>"."</formula>
    </cfRule>
  </conditionalFormatting>
  <conditionalFormatting sqref="A109">
    <cfRule type="expression" dxfId="1075" priority="297">
      <formula>AND(LEN(A109)=2,VALUE(broj_sheet)&lt;10)</formula>
    </cfRule>
  </conditionalFormatting>
  <conditionalFormatting sqref="A109">
    <cfRule type="expression" dxfId="1074" priority="300">
      <formula>AND(LEN(A109)=3,VALUE(broj_sheet)&gt;=10)</formula>
    </cfRule>
  </conditionalFormatting>
  <conditionalFormatting sqref="A109">
    <cfRule type="expression" dxfId="1073" priority="301">
      <formula>AND(LEN(A109)=4,VALUE(broj_sheet)&gt;=10)</formula>
    </cfRule>
  </conditionalFormatting>
  <conditionalFormatting sqref="A109">
    <cfRule type="expression" dxfId="1072" priority="298">
      <formula>AND(LEN(A109)=3,VALUE(broj_sheet)&lt;10)</formula>
    </cfRule>
  </conditionalFormatting>
  <conditionalFormatting sqref="A109">
    <cfRule type="expression" dxfId="1071" priority="299">
      <formula>AND(LEN(A109)=5,VALUE(broj_sheet)&lt;10)</formula>
    </cfRule>
  </conditionalFormatting>
  <conditionalFormatting sqref="A109">
    <cfRule type="expression" dxfId="1070" priority="302">
      <formula>AND(LEN(A109)=6,VALUE(broj_sheet)&gt;=10)</formula>
    </cfRule>
  </conditionalFormatting>
  <conditionalFormatting sqref="A109">
    <cfRule type="cellIs" dxfId="1069" priority="296" operator="equal">
      <formula>"."</formula>
    </cfRule>
  </conditionalFormatting>
  <conditionalFormatting sqref="A124">
    <cfRule type="expression" dxfId="1068" priority="290">
      <formula>AND(LEN(A124)=2,VALUE(broj_sheet)&lt;10)</formula>
    </cfRule>
  </conditionalFormatting>
  <conditionalFormatting sqref="A124">
    <cfRule type="expression" dxfId="1067" priority="293">
      <formula>AND(LEN(A124)=3,VALUE(broj_sheet)&gt;=10)</formula>
    </cfRule>
  </conditionalFormatting>
  <conditionalFormatting sqref="A124">
    <cfRule type="expression" dxfId="1066" priority="294">
      <formula>AND(LEN(A124)=4,VALUE(broj_sheet)&gt;=10)</formula>
    </cfRule>
  </conditionalFormatting>
  <conditionalFormatting sqref="A124">
    <cfRule type="expression" dxfId="1065" priority="291">
      <formula>AND(LEN(A124)=3,VALUE(broj_sheet)&lt;10)</formula>
    </cfRule>
  </conditionalFormatting>
  <conditionalFormatting sqref="A124">
    <cfRule type="expression" dxfId="1064" priority="292">
      <formula>AND(LEN(A124)=5,VALUE(broj_sheet)&lt;10)</formula>
    </cfRule>
  </conditionalFormatting>
  <conditionalFormatting sqref="A124">
    <cfRule type="expression" dxfId="1063" priority="295">
      <formula>AND(LEN(A124)=6,VALUE(broj_sheet)&gt;=10)</formula>
    </cfRule>
  </conditionalFormatting>
  <conditionalFormatting sqref="A124">
    <cfRule type="cellIs" dxfId="1062" priority="289" operator="equal">
      <formula>"."</formula>
    </cfRule>
  </conditionalFormatting>
  <conditionalFormatting sqref="F104:F107">
    <cfRule type="cellIs" dxfId="1061" priority="288" stopIfTrue="1" operator="equal">
      <formula>""</formula>
    </cfRule>
  </conditionalFormatting>
  <conditionalFormatting sqref="F104:F107">
    <cfRule type="cellIs" dxfId="1060" priority="286" operator="equal">
      <formula>0</formula>
    </cfRule>
    <cfRule type="cellIs" dxfId="1059" priority="287" operator="equal">
      <formula>"''"</formula>
    </cfRule>
  </conditionalFormatting>
  <conditionalFormatting sqref="F120:F121">
    <cfRule type="cellIs" dxfId="1058" priority="285" stopIfTrue="1" operator="equal">
      <formula>""</formula>
    </cfRule>
  </conditionalFormatting>
  <conditionalFormatting sqref="F120:F121">
    <cfRule type="cellIs" dxfId="1057" priority="283" operator="equal">
      <formula>0</formula>
    </cfRule>
    <cfRule type="cellIs" dxfId="1056" priority="284" operator="equal">
      <formula>"''"</formula>
    </cfRule>
  </conditionalFormatting>
  <conditionalFormatting sqref="E36:F36">
    <cfRule type="cellIs" dxfId="1055" priority="254" stopIfTrue="1" operator="equal">
      <formula>0</formula>
    </cfRule>
  </conditionalFormatting>
  <conditionalFormatting sqref="F36">
    <cfRule type="cellIs" dxfId="1054" priority="253" stopIfTrue="1" operator="equal">
      <formula>""</formula>
    </cfRule>
  </conditionalFormatting>
  <conditionalFormatting sqref="F36">
    <cfRule type="cellIs" dxfId="1053" priority="252" operator="equal">
      <formula>"''"</formula>
    </cfRule>
  </conditionalFormatting>
  <conditionalFormatting sqref="A139">
    <cfRule type="expression" dxfId="1052" priority="246">
      <formula>AND(LEN(A139)=2,VALUE(broj_sheet)&lt;10)</formula>
    </cfRule>
  </conditionalFormatting>
  <conditionalFormatting sqref="A139">
    <cfRule type="expression" dxfId="1051" priority="249">
      <formula>AND(LEN(A139)=3,VALUE(broj_sheet)&gt;=10)</formula>
    </cfRule>
  </conditionalFormatting>
  <conditionalFormatting sqref="A139">
    <cfRule type="expression" dxfId="1050" priority="250">
      <formula>AND(LEN(A139)=4,VALUE(broj_sheet)&gt;=10)</formula>
    </cfRule>
  </conditionalFormatting>
  <conditionalFormatting sqref="A139">
    <cfRule type="expression" dxfId="1049" priority="247">
      <formula>AND(LEN(A139)=3,VALUE(broj_sheet)&lt;10)</formula>
    </cfRule>
  </conditionalFormatting>
  <conditionalFormatting sqref="A139">
    <cfRule type="expression" dxfId="1048" priority="248">
      <formula>AND(LEN(A139)=5,VALUE(broj_sheet)&lt;10)</formula>
    </cfRule>
  </conditionalFormatting>
  <conditionalFormatting sqref="A139">
    <cfRule type="expression" dxfId="1047" priority="251">
      <formula>AND(LEN(A139)=6,VALUE(broj_sheet)&gt;=10)</formula>
    </cfRule>
  </conditionalFormatting>
  <conditionalFormatting sqref="A139">
    <cfRule type="cellIs" dxfId="1046" priority="245" operator="equal">
      <formula>"."</formula>
    </cfRule>
  </conditionalFormatting>
  <conditionalFormatting sqref="F122">
    <cfRule type="cellIs" dxfId="1045" priority="244" stopIfTrue="1" operator="equal">
      <formula>""</formula>
    </cfRule>
  </conditionalFormatting>
  <conditionalFormatting sqref="F122">
    <cfRule type="cellIs" dxfId="1044" priority="242" operator="equal">
      <formula>0</formula>
    </cfRule>
    <cfRule type="cellIs" dxfId="1043" priority="243" operator="equal">
      <formula>"''"</formula>
    </cfRule>
  </conditionalFormatting>
  <conditionalFormatting sqref="E48:F48">
    <cfRule type="cellIs" dxfId="1042" priority="241" stopIfTrue="1" operator="equal">
      <formula>0</formula>
    </cfRule>
  </conditionalFormatting>
  <conditionalFormatting sqref="F48">
    <cfRule type="cellIs" dxfId="1041" priority="240" stopIfTrue="1" operator="equal">
      <formula>""</formula>
    </cfRule>
  </conditionalFormatting>
  <conditionalFormatting sqref="A48">
    <cfRule type="expression" dxfId="1040" priority="234">
      <formula>AND(LEN(A48)=2,VALUE(broj_sheet)&lt;10)</formula>
    </cfRule>
  </conditionalFormatting>
  <conditionalFormatting sqref="A48">
    <cfRule type="expression" dxfId="1039" priority="237">
      <formula>AND(LEN(A48)=3,VALUE(broj_sheet)&gt;=10)</formula>
    </cfRule>
  </conditionalFormatting>
  <conditionalFormatting sqref="A48">
    <cfRule type="expression" dxfId="1038" priority="238">
      <formula>AND(LEN(A48)=4,VALUE(broj_sheet)&gt;=10)</formula>
    </cfRule>
  </conditionalFormatting>
  <conditionalFormatting sqref="A48">
    <cfRule type="expression" dxfId="1037" priority="235">
      <formula>AND(LEN(A48)=3,VALUE(broj_sheet)&lt;10)</formula>
    </cfRule>
  </conditionalFormatting>
  <conditionalFormatting sqref="A48">
    <cfRule type="expression" dxfId="1036" priority="236">
      <formula>AND(LEN(A48)=5,VALUE(broj_sheet)&lt;10)</formula>
    </cfRule>
  </conditionalFormatting>
  <conditionalFormatting sqref="A48">
    <cfRule type="expression" dxfId="1035" priority="239">
      <formula>AND(LEN(A48)=6,VALUE(broj_sheet)&gt;=10)</formula>
    </cfRule>
  </conditionalFormatting>
  <conditionalFormatting sqref="F48">
    <cfRule type="cellIs" dxfId="1034" priority="233" operator="equal">
      <formula>"''"</formula>
    </cfRule>
  </conditionalFormatting>
  <conditionalFormatting sqref="E51:F51">
    <cfRule type="cellIs" dxfId="1033" priority="232" stopIfTrue="1" operator="equal">
      <formula>0</formula>
    </cfRule>
  </conditionalFormatting>
  <conditionalFormatting sqref="F51 I51">
    <cfRule type="cellIs" dxfId="1032" priority="231" stopIfTrue="1" operator="equal">
      <formula>""</formula>
    </cfRule>
  </conditionalFormatting>
  <conditionalFormatting sqref="A51">
    <cfRule type="expression" dxfId="1031" priority="225">
      <formula>AND(LEN(A51)=2,VALUE(broj_sheet)&lt;10)</formula>
    </cfRule>
  </conditionalFormatting>
  <conditionalFormatting sqref="A51">
    <cfRule type="expression" dxfId="1030" priority="228">
      <formula>AND(LEN(A51)=3,VALUE(broj_sheet)&gt;=10)</formula>
    </cfRule>
  </conditionalFormatting>
  <conditionalFormatting sqref="A51">
    <cfRule type="expression" dxfId="1029" priority="229">
      <formula>AND(LEN(A51)=4,VALUE(broj_sheet)&gt;=10)</formula>
    </cfRule>
  </conditionalFormatting>
  <conditionalFormatting sqref="A51">
    <cfRule type="expression" dxfId="1028" priority="226">
      <formula>AND(LEN(A51)=3,VALUE(broj_sheet)&lt;10)</formula>
    </cfRule>
  </conditionalFormatting>
  <conditionalFormatting sqref="A51">
    <cfRule type="expression" dxfId="1027" priority="227">
      <formula>AND(LEN(A51)=5,VALUE(broj_sheet)&lt;10)</formula>
    </cfRule>
  </conditionalFormatting>
  <conditionalFormatting sqref="A51">
    <cfRule type="expression" dxfId="1026" priority="230">
      <formula>AND(LEN(A51)=6,VALUE(broj_sheet)&gt;=10)</formula>
    </cfRule>
  </conditionalFormatting>
  <conditionalFormatting sqref="F51">
    <cfRule type="cellIs" dxfId="1025" priority="224" operator="equal">
      <formula>"''"</formula>
    </cfRule>
  </conditionalFormatting>
  <conditionalFormatting sqref="F68:F69">
    <cfRule type="cellIs" dxfId="1024" priority="214" stopIfTrue="1" operator="equal">
      <formula>0</formula>
    </cfRule>
  </conditionalFormatting>
  <conditionalFormatting sqref="F68:F69">
    <cfRule type="cellIs" dxfId="1023" priority="213" stopIfTrue="1" operator="equal">
      <formula>""</formula>
    </cfRule>
  </conditionalFormatting>
  <conditionalFormatting sqref="A68:A69">
    <cfRule type="expression" dxfId="1022" priority="207">
      <formula>AND(LEN(A68)=2,VALUE(broj_sheet)&lt;10)</formula>
    </cfRule>
  </conditionalFormatting>
  <conditionalFormatting sqref="A68:A69">
    <cfRule type="expression" dxfId="1021" priority="210">
      <formula>AND(LEN(A68)=3,VALUE(broj_sheet)&gt;=10)</formula>
    </cfRule>
  </conditionalFormatting>
  <conditionalFormatting sqref="A68:A69">
    <cfRule type="expression" dxfId="1020" priority="211">
      <formula>AND(LEN(A68)=4,VALUE(broj_sheet)&gt;=10)</formula>
    </cfRule>
  </conditionalFormatting>
  <conditionalFormatting sqref="A68:A69">
    <cfRule type="expression" dxfId="1019" priority="208">
      <formula>AND(LEN(A68)=3,VALUE(broj_sheet)&lt;10)</formula>
    </cfRule>
  </conditionalFormatting>
  <conditionalFormatting sqref="A68:A69">
    <cfRule type="expression" dxfId="1018" priority="209">
      <formula>AND(LEN(A68)=5,VALUE(broj_sheet)&lt;10)</formula>
    </cfRule>
  </conditionalFormatting>
  <conditionalFormatting sqref="A68:A69">
    <cfRule type="expression" dxfId="1017" priority="212">
      <formula>AND(LEN(A68)=6,VALUE(broj_sheet)&gt;=10)</formula>
    </cfRule>
  </conditionalFormatting>
  <conditionalFormatting sqref="F68:F69">
    <cfRule type="cellIs" dxfId="1016" priority="206" operator="equal">
      <formula>"''"</formula>
    </cfRule>
  </conditionalFormatting>
  <conditionalFormatting sqref="F94">
    <cfRule type="cellIs" dxfId="1015" priority="202" stopIfTrue="1" operator="equal">
      <formula>0</formula>
    </cfRule>
  </conditionalFormatting>
  <conditionalFormatting sqref="F94">
    <cfRule type="cellIs" dxfId="1014" priority="201" stopIfTrue="1" operator="equal">
      <formula>""</formula>
    </cfRule>
  </conditionalFormatting>
  <conditionalFormatting sqref="A94:A95">
    <cfRule type="expression" dxfId="1013" priority="195">
      <formula>AND(LEN(A94)=2,VALUE(broj_sheet)&lt;10)</formula>
    </cfRule>
  </conditionalFormatting>
  <conditionalFormatting sqref="A94:A95">
    <cfRule type="expression" dxfId="1012" priority="198">
      <formula>AND(LEN(A94)=3,VALUE(broj_sheet)&gt;=10)</formula>
    </cfRule>
  </conditionalFormatting>
  <conditionalFormatting sqref="A94:A95">
    <cfRule type="expression" dxfId="1011" priority="199">
      <formula>AND(LEN(A94)=4,VALUE(broj_sheet)&gt;=10)</formula>
    </cfRule>
  </conditionalFormatting>
  <conditionalFormatting sqref="A94:A95">
    <cfRule type="expression" dxfId="1010" priority="196">
      <formula>AND(LEN(A94)=3,VALUE(broj_sheet)&lt;10)</formula>
    </cfRule>
  </conditionalFormatting>
  <conditionalFormatting sqref="A94:A95">
    <cfRule type="expression" dxfId="1009" priority="197">
      <formula>AND(LEN(A94)=5,VALUE(broj_sheet)&lt;10)</formula>
    </cfRule>
  </conditionalFormatting>
  <conditionalFormatting sqref="A94:A95">
    <cfRule type="expression" dxfId="1008" priority="200">
      <formula>AND(LEN(A94)=6,VALUE(broj_sheet)&gt;=10)</formula>
    </cfRule>
  </conditionalFormatting>
  <conditionalFormatting sqref="F94">
    <cfRule type="cellIs" dxfId="1007" priority="194" operator="equal">
      <formula>"''"</formula>
    </cfRule>
  </conditionalFormatting>
  <conditionalFormatting sqref="F95">
    <cfRule type="cellIs" dxfId="1006" priority="193" stopIfTrue="1" operator="equal">
      <formula>0</formula>
    </cfRule>
  </conditionalFormatting>
  <conditionalFormatting sqref="F95">
    <cfRule type="cellIs" dxfId="1005" priority="192" stopIfTrue="1" operator="equal">
      <formula>""</formula>
    </cfRule>
  </conditionalFormatting>
  <conditionalFormatting sqref="F95">
    <cfRule type="cellIs" dxfId="1004" priority="191" operator="equal">
      <formula>"''"</formula>
    </cfRule>
  </conditionalFormatting>
  <conditionalFormatting sqref="F78">
    <cfRule type="cellIs" dxfId="1003" priority="190" stopIfTrue="1" operator="equal">
      <formula>0</formula>
    </cfRule>
  </conditionalFormatting>
  <conditionalFormatting sqref="F78">
    <cfRule type="cellIs" dxfId="1002" priority="189" stopIfTrue="1" operator="equal">
      <formula>""</formula>
    </cfRule>
  </conditionalFormatting>
  <conditionalFormatting sqref="A78">
    <cfRule type="expression" dxfId="1001" priority="183">
      <formula>AND(LEN(A78)=2,VALUE(broj_sheet)&lt;10)</formula>
    </cfRule>
  </conditionalFormatting>
  <conditionalFormatting sqref="A78">
    <cfRule type="expression" dxfId="1000" priority="186">
      <formula>AND(LEN(A78)=3,VALUE(broj_sheet)&gt;=10)</formula>
    </cfRule>
  </conditionalFormatting>
  <conditionalFormatting sqref="A78">
    <cfRule type="expression" dxfId="999" priority="187">
      <formula>AND(LEN(A78)=4,VALUE(broj_sheet)&gt;=10)</formula>
    </cfRule>
  </conditionalFormatting>
  <conditionalFormatting sqref="A78">
    <cfRule type="expression" dxfId="998" priority="184">
      <formula>AND(LEN(A78)=3,VALUE(broj_sheet)&lt;10)</formula>
    </cfRule>
  </conditionalFormatting>
  <conditionalFormatting sqref="A78">
    <cfRule type="expression" dxfId="997" priority="185">
      <formula>AND(LEN(A78)=5,VALUE(broj_sheet)&lt;10)</formula>
    </cfRule>
  </conditionalFormatting>
  <conditionalFormatting sqref="A78">
    <cfRule type="expression" dxfId="996" priority="188">
      <formula>AND(LEN(A78)=6,VALUE(broj_sheet)&gt;=10)</formula>
    </cfRule>
  </conditionalFormatting>
  <conditionalFormatting sqref="F78">
    <cfRule type="cellIs" dxfId="995" priority="182" operator="equal">
      <formula>"''"</formula>
    </cfRule>
  </conditionalFormatting>
  <conditionalFormatting sqref="E24">
    <cfRule type="cellIs" dxfId="994" priority="181" stopIfTrue="1" operator="equal">
      <formula>0</formula>
    </cfRule>
  </conditionalFormatting>
  <conditionalFormatting sqref="I24 M24">
    <cfRule type="cellIs" dxfId="993" priority="180" stopIfTrue="1" operator="equal">
      <formula>""</formula>
    </cfRule>
  </conditionalFormatting>
  <conditionalFormatting sqref="J21:J23">
    <cfRule type="cellIs" dxfId="992" priority="179" stopIfTrue="1" operator="equal">
      <formula>""</formula>
    </cfRule>
  </conditionalFormatting>
  <conditionalFormatting sqref="J24">
    <cfRule type="cellIs" dxfId="991" priority="177" stopIfTrue="1" operator="equal">
      <formula>""</formula>
    </cfRule>
  </conditionalFormatting>
  <conditionalFormatting sqref="K21:K23">
    <cfRule type="cellIs" dxfId="990" priority="176" stopIfTrue="1" operator="equal">
      <formula>""</formula>
    </cfRule>
  </conditionalFormatting>
  <conditionalFormatting sqref="K24">
    <cfRule type="cellIs" dxfId="989" priority="174" stopIfTrue="1" operator="equal">
      <formula>""</formula>
    </cfRule>
  </conditionalFormatting>
  <conditionalFormatting sqref="L21:L23">
    <cfRule type="cellIs" dxfId="988" priority="173" stopIfTrue="1" operator="equal">
      <formula>""</formula>
    </cfRule>
  </conditionalFormatting>
  <conditionalFormatting sqref="L24">
    <cfRule type="cellIs" dxfId="987" priority="171" stopIfTrue="1" operator="equal">
      <formula>""</formula>
    </cfRule>
  </conditionalFormatting>
  <conditionalFormatting sqref="N21:N23">
    <cfRule type="cellIs" dxfId="986" priority="170" stopIfTrue="1" operator="equal">
      <formula>""</formula>
    </cfRule>
  </conditionalFormatting>
  <conditionalFormatting sqref="N24">
    <cfRule type="cellIs" dxfId="985" priority="168" stopIfTrue="1" operator="equal">
      <formula>""</formula>
    </cfRule>
  </conditionalFormatting>
  <conditionalFormatting sqref="P21:P23">
    <cfRule type="cellIs" dxfId="984" priority="167" stopIfTrue="1" operator="equal">
      <formula>""</formula>
    </cfRule>
  </conditionalFormatting>
  <conditionalFormatting sqref="P24">
    <cfRule type="cellIs" dxfId="983" priority="165" stopIfTrue="1" operator="equal">
      <formula>""</formula>
    </cfRule>
  </conditionalFormatting>
  <conditionalFormatting sqref="R21:R23">
    <cfRule type="cellIs" dxfId="982" priority="164" stopIfTrue="1" operator="equal">
      <formula>""</formula>
    </cfRule>
  </conditionalFormatting>
  <conditionalFormatting sqref="R24">
    <cfRule type="cellIs" dxfId="981" priority="162" stopIfTrue="1" operator="equal">
      <formula>""</formula>
    </cfRule>
  </conditionalFormatting>
  <conditionalFormatting sqref="S21:S23">
    <cfRule type="cellIs" dxfId="980" priority="161" stopIfTrue="1" operator="equal">
      <formula>""</formula>
    </cfRule>
  </conditionalFormatting>
  <conditionalFormatting sqref="S24">
    <cfRule type="cellIs" dxfId="979" priority="159" stopIfTrue="1" operator="equal">
      <formula>""</formula>
    </cfRule>
  </conditionalFormatting>
  <conditionalFormatting sqref="J51">
    <cfRule type="cellIs" dxfId="978" priority="130" stopIfTrue="1" operator="equal">
      <formula>""</formula>
    </cfRule>
  </conditionalFormatting>
  <conditionalFormatting sqref="J52:J54">
    <cfRule type="cellIs" dxfId="977" priority="131" stopIfTrue="1" operator="equal">
      <formula>""</formula>
    </cfRule>
  </conditionalFormatting>
  <conditionalFormatting sqref="F133">
    <cfRule type="cellIs" dxfId="976" priority="129" stopIfTrue="1" operator="equal">
      <formula>""</formula>
    </cfRule>
  </conditionalFormatting>
  <conditionalFormatting sqref="A133">
    <cfRule type="expression" dxfId="975" priority="123">
      <formula>AND(LEN(A133)=2,VALUE(broj_sheet)&lt;10)</formula>
    </cfRule>
  </conditionalFormatting>
  <conditionalFormatting sqref="A133">
    <cfRule type="expression" dxfId="974" priority="126">
      <formula>AND(LEN(A133)=3,VALUE(broj_sheet)&gt;=10)</formula>
    </cfRule>
  </conditionalFormatting>
  <conditionalFormatting sqref="A133">
    <cfRule type="expression" dxfId="973" priority="127">
      <formula>AND(LEN(A133)=4,VALUE(broj_sheet)&gt;=10)</formula>
    </cfRule>
  </conditionalFormatting>
  <conditionalFormatting sqref="A133">
    <cfRule type="expression" dxfId="972" priority="124">
      <formula>AND(LEN(A133)=3,VALUE(broj_sheet)&lt;10)</formula>
    </cfRule>
  </conditionalFormatting>
  <conditionalFormatting sqref="A133">
    <cfRule type="expression" dxfId="971" priority="125">
      <formula>AND(LEN(A133)=5,VALUE(broj_sheet)&lt;10)</formula>
    </cfRule>
  </conditionalFormatting>
  <conditionalFormatting sqref="A133">
    <cfRule type="expression" dxfId="970" priority="128">
      <formula>AND(LEN(A133)=6,VALUE(broj_sheet)&gt;=10)</formula>
    </cfRule>
  </conditionalFormatting>
  <conditionalFormatting sqref="F133">
    <cfRule type="cellIs" dxfId="969" priority="121" operator="equal">
      <formula>0</formula>
    </cfRule>
    <cfRule type="cellIs" dxfId="968" priority="122" operator="equal">
      <formula>"''"</formula>
    </cfRule>
  </conditionalFormatting>
  <conditionalFormatting sqref="K51">
    <cfRule type="cellIs" dxfId="967" priority="110" stopIfTrue="1" operator="equal">
      <formula>""</formula>
    </cfRule>
  </conditionalFormatting>
  <conditionalFormatting sqref="K52:K54">
    <cfRule type="cellIs" dxfId="966" priority="111" stopIfTrue="1" operator="equal">
      <formula>""</formula>
    </cfRule>
  </conditionalFormatting>
  <conditionalFormatting sqref="L51">
    <cfRule type="cellIs" dxfId="965" priority="108" stopIfTrue="1" operator="equal">
      <formula>""</formula>
    </cfRule>
  </conditionalFormatting>
  <conditionalFormatting sqref="L52:L54">
    <cfRule type="cellIs" dxfId="964" priority="109" stopIfTrue="1" operator="equal">
      <formula>""</formula>
    </cfRule>
  </conditionalFormatting>
  <conditionalFormatting sqref="M51">
    <cfRule type="cellIs" dxfId="963" priority="106" stopIfTrue="1" operator="equal">
      <formula>""</formula>
    </cfRule>
  </conditionalFormatting>
  <conditionalFormatting sqref="M52:M54">
    <cfRule type="cellIs" dxfId="962" priority="107" stopIfTrue="1" operator="equal">
      <formula>""</formula>
    </cfRule>
  </conditionalFormatting>
  <conditionalFormatting sqref="N51">
    <cfRule type="cellIs" dxfId="961" priority="104" stopIfTrue="1" operator="equal">
      <formula>""</formula>
    </cfRule>
  </conditionalFormatting>
  <conditionalFormatting sqref="N52:N54">
    <cfRule type="cellIs" dxfId="960" priority="105" stopIfTrue="1" operator="equal">
      <formula>""</formula>
    </cfRule>
  </conditionalFormatting>
  <conditionalFormatting sqref="O51">
    <cfRule type="cellIs" dxfId="959" priority="102" stopIfTrue="1" operator="equal">
      <formula>""</formula>
    </cfRule>
  </conditionalFormatting>
  <conditionalFormatting sqref="O52:O54">
    <cfRule type="cellIs" dxfId="958" priority="103" stopIfTrue="1" operator="equal">
      <formula>""</formula>
    </cfRule>
  </conditionalFormatting>
  <conditionalFormatting sqref="P51">
    <cfRule type="cellIs" dxfId="957" priority="100" stopIfTrue="1" operator="equal">
      <formula>""</formula>
    </cfRule>
  </conditionalFormatting>
  <conditionalFormatting sqref="P52:P54">
    <cfRule type="cellIs" dxfId="956" priority="101" stopIfTrue="1" operator="equal">
      <formula>""</formula>
    </cfRule>
  </conditionalFormatting>
  <conditionalFormatting sqref="Q51">
    <cfRule type="cellIs" dxfId="955" priority="98" stopIfTrue="1" operator="equal">
      <formula>""</formula>
    </cfRule>
  </conditionalFormatting>
  <conditionalFormatting sqref="Q52:Q54">
    <cfRule type="cellIs" dxfId="954" priority="99" stopIfTrue="1" operator="equal">
      <formula>""</formula>
    </cfRule>
  </conditionalFormatting>
  <conditionalFormatting sqref="R51">
    <cfRule type="cellIs" dxfId="953" priority="96" stopIfTrue="1" operator="equal">
      <formula>""</formula>
    </cfRule>
  </conditionalFormatting>
  <conditionalFormatting sqref="R52:R54">
    <cfRule type="cellIs" dxfId="952" priority="97" stopIfTrue="1" operator="equal">
      <formula>""</formula>
    </cfRule>
  </conditionalFormatting>
  <conditionalFormatting sqref="S51">
    <cfRule type="cellIs" dxfId="951" priority="94" stopIfTrue="1" operator="equal">
      <formula>""</formula>
    </cfRule>
  </conditionalFormatting>
  <conditionalFormatting sqref="S52:S54">
    <cfRule type="cellIs" dxfId="950" priority="95" stopIfTrue="1" operator="equal">
      <formula>""</formula>
    </cfRule>
  </conditionalFormatting>
  <conditionalFormatting sqref="L104:S104">
    <cfRule type="cellIs" dxfId="949" priority="93" stopIfTrue="1" operator="equal">
      <formula>""</formula>
    </cfRule>
  </conditionalFormatting>
  <conditionalFormatting sqref="O21:O23">
    <cfRule type="cellIs" dxfId="948" priority="82" stopIfTrue="1" operator="equal">
      <formula>""</formula>
    </cfRule>
  </conditionalFormatting>
  <conditionalFormatting sqref="O24">
    <cfRule type="cellIs" dxfId="947" priority="80" stopIfTrue="1" operator="equal">
      <formula>""</formula>
    </cfRule>
  </conditionalFormatting>
  <conditionalFormatting sqref="Q21:Q23">
    <cfRule type="cellIs" dxfId="946" priority="79" stopIfTrue="1" operator="equal">
      <formula>""</formula>
    </cfRule>
  </conditionalFormatting>
  <conditionalFormatting sqref="Q24">
    <cfRule type="cellIs" dxfId="945" priority="77" stopIfTrue="1" operator="equal">
      <formula>""</formula>
    </cfRule>
  </conditionalFormatting>
  <conditionalFormatting sqref="U21:U23">
    <cfRule type="cellIs" dxfId="944" priority="66" stopIfTrue="1" operator="equal">
      <formula>""</formula>
    </cfRule>
  </conditionalFormatting>
  <conditionalFormatting sqref="U24">
    <cfRule type="cellIs" dxfId="943" priority="64" stopIfTrue="1" operator="equal">
      <formula>""</formula>
    </cfRule>
  </conditionalFormatting>
  <conditionalFormatting sqref="I117:U117">
    <cfRule type="cellIs" dxfId="942" priority="60" stopIfTrue="1" operator="equal">
      <formula>""</formula>
    </cfRule>
  </conditionalFormatting>
  <conditionalFormatting sqref="A117">
    <cfRule type="expression" dxfId="941" priority="54">
      <formula>AND(LEN(A117)=2,VALUE(broj_sheet)&lt;10)</formula>
    </cfRule>
  </conditionalFormatting>
  <conditionalFormatting sqref="A117">
    <cfRule type="expression" dxfId="940" priority="57">
      <formula>AND(LEN(A117)=3,VALUE(broj_sheet)&gt;=10)</formula>
    </cfRule>
  </conditionalFormatting>
  <conditionalFormatting sqref="A117">
    <cfRule type="expression" dxfId="939" priority="58">
      <formula>AND(LEN(A117)=4,VALUE(broj_sheet)&gt;=10)</formula>
    </cfRule>
  </conditionalFormatting>
  <conditionalFormatting sqref="A117">
    <cfRule type="expression" dxfId="938" priority="55">
      <formula>AND(LEN(A117)=3,VALUE(broj_sheet)&lt;10)</formula>
    </cfRule>
  </conditionalFormatting>
  <conditionalFormatting sqref="A117">
    <cfRule type="expression" dxfId="937" priority="56">
      <formula>AND(LEN(A117)=5,VALUE(broj_sheet)&lt;10)</formula>
    </cfRule>
  </conditionalFormatting>
  <conditionalFormatting sqref="A117">
    <cfRule type="expression" dxfId="936" priority="59">
      <formula>AND(LEN(A117)=6,VALUE(broj_sheet)&gt;=10)</formula>
    </cfRule>
  </conditionalFormatting>
  <conditionalFormatting sqref="A117">
    <cfRule type="cellIs" dxfId="935" priority="53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  <rowBreaks count="1" manualBreakCount="1">
    <brk id="13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79998168889431442"/>
  </sheetPr>
  <dimension ref="A1:V201"/>
  <sheetViews>
    <sheetView view="pageBreakPreview" zoomScaleNormal="70" zoomScaleSheetLayoutView="100" workbookViewId="0">
      <pane ySplit="4" topLeftCell="A147" activePane="bottomLeft" state="frozen"/>
      <selection pane="bottomLeft" activeCell="G87" sqref="G87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8. PO VODNJAN</v>
      </c>
      <c r="E2" s="162" t="str">
        <f t="shared" ref="E2:H2" ca="1" si="0">INDIRECT(ADDRESS(ROW(),COLUMN()+2+broj_sheet))</f>
        <v>PO DONJI MIHOLJAC</v>
      </c>
      <c r="F2" s="162" t="str">
        <f t="shared" ca="1" si="0"/>
        <v>PO VODNJAN</v>
      </c>
      <c r="G2" s="162" t="str">
        <f t="shared" ca="1" si="0"/>
        <v>PO LUČKO</v>
      </c>
      <c r="H2" s="162" t="str">
        <f t="shared" ca="1" si="0"/>
        <v>PO ĐURĐEVAC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6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81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811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81101</v>
      </c>
      <c r="B8" s="32" t="s">
        <v>88</v>
      </c>
      <c r="C8" s="41"/>
      <c r="D8" s="41"/>
      <c r="E8" s="42" t="s">
        <v>7</v>
      </c>
      <c r="F8" s="43">
        <f t="shared" ref="F8:F51" ca="1" si="2">INDIRECT(ADDRESS(ROW(),COLUMN()+2+broj_sheet))</f>
        <v>1</v>
      </c>
      <c r="G8" s="44"/>
      <c r="H8" s="44">
        <f t="shared" ref="H8:H25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32" si="4">SUM(I8:U8)*G8</f>
        <v>0</v>
      </c>
    </row>
    <row r="9" spans="1:22" s="24" customFormat="1" ht="56.25" x14ac:dyDescent="0.2">
      <c r="A9" s="65">
        <f t="shared" ca="1" si="1"/>
        <v>81102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81103</v>
      </c>
      <c r="B10" s="32" t="s">
        <v>58</v>
      </c>
      <c r="C10" s="41"/>
      <c r="D10" s="41"/>
      <c r="E10" s="42" t="s">
        <v>7</v>
      </c>
      <c r="F10" s="43">
        <f t="shared" ca="1" si="2"/>
        <v>11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81104</v>
      </c>
      <c r="B11" s="32" t="s">
        <v>89</v>
      </c>
      <c r="C11" s="41"/>
      <c r="D11" s="41"/>
      <c r="E11" s="42" t="s">
        <v>7</v>
      </c>
      <c r="F11" s="43">
        <f t="shared" ca="1" si="2"/>
        <v>11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81105</v>
      </c>
      <c r="B12" s="32" t="s">
        <v>90</v>
      </c>
      <c r="C12" s="41"/>
      <c r="D12" s="41"/>
      <c r="E12" s="42" t="s">
        <v>7</v>
      </c>
      <c r="F12" s="43">
        <f t="shared" ca="1" si="2"/>
        <v>11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81106</v>
      </c>
      <c r="B13" s="32" t="s">
        <v>91</v>
      </c>
      <c r="C13" s="41"/>
      <c r="D13" s="41"/>
      <c r="E13" s="42" t="s">
        <v>7</v>
      </c>
      <c r="F13" s="43">
        <f t="shared" ca="1" si="2"/>
        <v>11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92" customFormat="1" ht="168.75" x14ac:dyDescent="0.2">
      <c r="A14" s="65">
        <f t="shared" ca="1" si="1"/>
        <v>81107</v>
      </c>
      <c r="B14" s="32" t="s">
        <v>94</v>
      </c>
      <c r="C14" s="41"/>
      <c r="D14" s="41"/>
      <c r="E14" s="42" t="s">
        <v>7</v>
      </c>
      <c r="F14" s="43">
        <f t="shared" ref="F14" ca="1" si="5">INDIRECT(ADDRESS(ROW(),COLUMN()+2+broj_sheet))</f>
        <v>1</v>
      </c>
      <c r="G14" s="44"/>
      <c r="H14" s="44">
        <f t="shared" ca="1" si="3"/>
        <v>0</v>
      </c>
      <c r="I14" s="91">
        <v>1</v>
      </c>
      <c r="J14" s="68">
        <v>0</v>
      </c>
      <c r="K14" s="68">
        <v>1</v>
      </c>
      <c r="L14" s="68">
        <v>1</v>
      </c>
      <c r="M14" s="68">
        <v>0</v>
      </c>
      <c r="N14" s="68">
        <v>1</v>
      </c>
      <c r="O14" s="68">
        <v>0</v>
      </c>
      <c r="P14" s="68">
        <v>1</v>
      </c>
      <c r="Q14" s="68">
        <v>0</v>
      </c>
      <c r="R14" s="68">
        <v>0</v>
      </c>
      <c r="S14" s="68">
        <v>0</v>
      </c>
      <c r="T14" s="68">
        <v>0</v>
      </c>
      <c r="U14" s="68">
        <v>1</v>
      </c>
      <c r="V14" s="72">
        <f t="shared" si="4"/>
        <v>0</v>
      </c>
    </row>
    <row r="15" spans="1:22" s="24" customFormat="1" ht="225" x14ac:dyDescent="0.2">
      <c r="A15" s="65">
        <f t="shared" ca="1" si="1"/>
        <v>81108</v>
      </c>
      <c r="B15" s="32" t="s">
        <v>95</v>
      </c>
      <c r="C15" s="41"/>
      <c r="D15" s="41" t="s">
        <v>19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0</v>
      </c>
      <c r="V15" s="72">
        <f t="shared" si="4"/>
        <v>0</v>
      </c>
    </row>
    <row r="16" spans="1:22" s="24" customFormat="1" ht="56.25" x14ac:dyDescent="0.2">
      <c r="A16" s="65">
        <f t="shared" ca="1" si="1"/>
        <v>81109</v>
      </c>
      <c r="B16" s="32" t="s">
        <v>73</v>
      </c>
      <c r="C16" s="46" t="s">
        <v>23</v>
      </c>
      <c r="D16" s="46" t="s">
        <v>23</v>
      </c>
      <c r="E16" s="42" t="s">
        <v>7</v>
      </c>
      <c r="F16" s="43">
        <f t="shared" ca="1" si="2"/>
        <v>1</v>
      </c>
      <c r="G16" s="44"/>
      <c r="H16" s="44">
        <f t="shared" ca="1" si="3"/>
        <v>0</v>
      </c>
      <c r="I16" s="49">
        <v>1</v>
      </c>
      <c r="J16" s="45">
        <v>1</v>
      </c>
      <c r="K16" s="45">
        <v>0</v>
      </c>
      <c r="L16" s="45">
        <v>0</v>
      </c>
      <c r="M16" s="45">
        <v>2</v>
      </c>
      <c r="N16" s="45">
        <v>0</v>
      </c>
      <c r="O16" s="45">
        <v>0</v>
      </c>
      <c r="P16" s="45">
        <v>1</v>
      </c>
      <c r="Q16" s="45">
        <v>0</v>
      </c>
      <c r="R16" s="45">
        <v>1</v>
      </c>
      <c r="S16" s="45">
        <v>0</v>
      </c>
      <c r="T16" s="45">
        <v>0</v>
      </c>
      <c r="U16" s="45">
        <v>0</v>
      </c>
      <c r="V16" s="72">
        <f t="shared" si="4"/>
        <v>0</v>
      </c>
    </row>
    <row r="17" spans="1:22" s="24" customFormat="1" ht="45" x14ac:dyDescent="0.2">
      <c r="A17" s="65">
        <f t="shared" ca="1" si="1"/>
        <v>81110</v>
      </c>
      <c r="B17" s="32" t="s">
        <v>168</v>
      </c>
      <c r="C17" s="46" t="s">
        <v>23</v>
      </c>
      <c r="D17" s="46" t="s">
        <v>23</v>
      </c>
      <c r="E17" s="42" t="s">
        <v>7</v>
      </c>
      <c r="F17" s="43">
        <f t="shared" ca="1" si="2"/>
        <v>4</v>
      </c>
      <c r="G17" s="44"/>
      <c r="H17" s="44">
        <f t="shared" ca="1" si="3"/>
        <v>0</v>
      </c>
      <c r="I17" s="49">
        <v>6</v>
      </c>
      <c r="J17" s="45">
        <v>6</v>
      </c>
      <c r="K17" s="45">
        <v>0</v>
      </c>
      <c r="L17" s="45">
        <v>0</v>
      </c>
      <c r="M17" s="45">
        <v>8</v>
      </c>
      <c r="N17" s="45"/>
      <c r="O17" s="45">
        <v>0</v>
      </c>
      <c r="P17" s="45">
        <v>4</v>
      </c>
      <c r="Q17" s="45">
        <v>0</v>
      </c>
      <c r="R17" s="45">
        <v>0</v>
      </c>
      <c r="S17" s="45">
        <v>0</v>
      </c>
      <c r="T17" s="45"/>
      <c r="U17" s="45">
        <v>0</v>
      </c>
      <c r="V17" s="72">
        <f t="shared" si="4"/>
        <v>0</v>
      </c>
    </row>
    <row r="18" spans="1:22" s="24" customFormat="1" ht="22.5" x14ac:dyDescent="0.2">
      <c r="A18" s="65">
        <f t="shared" ca="1" si="1"/>
        <v>81111</v>
      </c>
      <c r="B18" s="32" t="s">
        <v>72</v>
      </c>
      <c r="C18" s="46" t="s">
        <v>23</v>
      </c>
      <c r="D18" s="46" t="s">
        <v>23</v>
      </c>
      <c r="E18" s="42" t="s">
        <v>7</v>
      </c>
      <c r="F18" s="43">
        <f t="shared" ca="1" si="2"/>
        <v>2</v>
      </c>
      <c r="G18" s="44"/>
      <c r="H18" s="44">
        <f t="shared" ca="1" si="3"/>
        <v>0</v>
      </c>
      <c r="I18" s="49">
        <v>2</v>
      </c>
      <c r="J18" s="45">
        <v>2</v>
      </c>
      <c r="K18" s="45">
        <v>2</v>
      </c>
      <c r="L18" s="45">
        <v>2</v>
      </c>
      <c r="M18" s="45">
        <v>4</v>
      </c>
      <c r="N18" s="45">
        <v>2</v>
      </c>
      <c r="O18" s="45">
        <v>2</v>
      </c>
      <c r="P18" s="45">
        <v>2</v>
      </c>
      <c r="Q18" s="45">
        <v>2</v>
      </c>
      <c r="R18" s="45">
        <v>2</v>
      </c>
      <c r="S18" s="45">
        <v>2</v>
      </c>
      <c r="T18" s="45">
        <v>0</v>
      </c>
      <c r="U18" s="45">
        <v>0</v>
      </c>
      <c r="V18" s="72">
        <f t="shared" si="4"/>
        <v>0</v>
      </c>
    </row>
    <row r="19" spans="1:22" s="24" customFormat="1" ht="33.75" x14ac:dyDescent="0.2">
      <c r="A19" s="65">
        <f t="shared" ca="1" si="1"/>
        <v>81112</v>
      </c>
      <c r="B19" s="32" t="s">
        <v>129</v>
      </c>
      <c r="C19" s="46" t="s">
        <v>23</v>
      </c>
      <c r="D19" s="46" t="s">
        <v>23</v>
      </c>
      <c r="E19" s="42" t="s">
        <v>7</v>
      </c>
      <c r="F19" s="43">
        <f t="shared" ca="1" si="2"/>
        <v>1</v>
      </c>
      <c r="G19" s="44"/>
      <c r="H19" s="44">
        <f t="shared" ca="1" si="3"/>
        <v>0</v>
      </c>
      <c r="I19" s="49">
        <v>1</v>
      </c>
      <c r="J19" s="45">
        <v>1</v>
      </c>
      <c r="K19" s="45">
        <v>1</v>
      </c>
      <c r="L19" s="45">
        <v>1</v>
      </c>
      <c r="M19" s="45">
        <v>2</v>
      </c>
      <c r="N19" s="45">
        <v>1</v>
      </c>
      <c r="O19" s="45">
        <v>1</v>
      </c>
      <c r="P19" s="45">
        <v>1</v>
      </c>
      <c r="Q19" s="45">
        <v>1</v>
      </c>
      <c r="R19" s="45">
        <v>1</v>
      </c>
      <c r="S19" s="45">
        <v>1</v>
      </c>
      <c r="T19" s="45">
        <v>0</v>
      </c>
      <c r="U19" s="45">
        <v>1</v>
      </c>
      <c r="V19" s="72">
        <f t="shared" si="4"/>
        <v>0</v>
      </c>
    </row>
    <row r="20" spans="1:22" s="24" customFormat="1" ht="33.75" x14ac:dyDescent="0.2">
      <c r="A20" s="65">
        <f t="shared" ca="1" si="1"/>
        <v>81113</v>
      </c>
      <c r="B20" s="32" t="s">
        <v>164</v>
      </c>
      <c r="C20" s="46" t="s">
        <v>23</v>
      </c>
      <c r="D20" s="46" t="s">
        <v>23</v>
      </c>
      <c r="E20" s="42" t="s">
        <v>7</v>
      </c>
      <c r="F20" s="43">
        <f t="shared" ca="1" si="2"/>
        <v>24</v>
      </c>
      <c r="G20" s="44"/>
      <c r="H20" s="44">
        <f t="shared" ca="1" si="3"/>
        <v>0</v>
      </c>
      <c r="I20" s="49">
        <v>24</v>
      </c>
      <c r="J20" s="45">
        <v>16</v>
      </c>
      <c r="K20" s="45">
        <v>20</v>
      </c>
      <c r="L20" s="45">
        <v>24</v>
      </c>
      <c r="M20" s="45">
        <v>48</v>
      </c>
      <c r="N20" s="45">
        <v>24</v>
      </c>
      <c r="O20" s="45">
        <v>24</v>
      </c>
      <c r="P20" s="45">
        <v>24</v>
      </c>
      <c r="Q20" s="45">
        <v>24</v>
      </c>
      <c r="R20" s="45">
        <v>24</v>
      </c>
      <c r="S20" s="45">
        <v>24</v>
      </c>
      <c r="T20" s="45">
        <v>0</v>
      </c>
      <c r="U20" s="45">
        <v>24</v>
      </c>
      <c r="V20" s="72">
        <f t="shared" si="4"/>
        <v>0</v>
      </c>
    </row>
    <row r="21" spans="1:22" s="89" customFormat="1" ht="202.5" x14ac:dyDescent="0.2">
      <c r="A21" s="65">
        <f t="shared" ca="1" si="1"/>
        <v>81114</v>
      </c>
      <c r="B21" s="32" t="s">
        <v>136</v>
      </c>
      <c r="C21" s="46"/>
      <c r="D21" s="46"/>
      <c r="E21" s="42" t="s">
        <v>7</v>
      </c>
      <c r="F21" s="43">
        <f t="shared" ca="1" si="2"/>
        <v>1</v>
      </c>
      <c r="G21" s="44"/>
      <c r="H21" s="44">
        <f t="shared" ca="1" si="3"/>
        <v>0</v>
      </c>
      <c r="I21" s="91">
        <v>1</v>
      </c>
      <c r="J21" s="68">
        <v>1</v>
      </c>
      <c r="K21" s="68">
        <v>0</v>
      </c>
      <c r="L21" s="68">
        <v>0</v>
      </c>
      <c r="M21" s="68">
        <v>2</v>
      </c>
      <c r="N21" s="68">
        <v>0</v>
      </c>
      <c r="O21" s="68">
        <v>0</v>
      </c>
      <c r="P21" s="68">
        <v>1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72">
        <f t="shared" si="4"/>
        <v>0</v>
      </c>
    </row>
    <row r="22" spans="1:22" s="24" customFormat="1" ht="146.25" x14ac:dyDescent="0.2">
      <c r="A22" s="65">
        <f t="shared" ca="1" si="1"/>
        <v>81115</v>
      </c>
      <c r="B22" s="62" t="s">
        <v>138</v>
      </c>
      <c r="C22" s="41"/>
      <c r="D22" s="41"/>
      <c r="E22" s="42" t="s">
        <v>7</v>
      </c>
      <c r="F22" s="43">
        <f t="shared" ca="1" si="2"/>
        <v>1</v>
      </c>
      <c r="G22" s="44"/>
      <c r="H22" s="44">
        <f t="shared" ca="1" si="3"/>
        <v>0</v>
      </c>
      <c r="I22" s="49">
        <v>1</v>
      </c>
      <c r="J22" s="45">
        <v>1</v>
      </c>
      <c r="K22" s="45">
        <v>0</v>
      </c>
      <c r="L22" s="45">
        <v>0</v>
      </c>
      <c r="M22" s="45">
        <v>1</v>
      </c>
      <c r="N22" s="45">
        <v>0</v>
      </c>
      <c r="O22" s="45">
        <v>0</v>
      </c>
      <c r="P22" s="45">
        <v>1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72">
        <f t="shared" si="4"/>
        <v>0</v>
      </c>
    </row>
    <row r="23" spans="1:22" s="24" customFormat="1" ht="135" x14ac:dyDescent="0.2">
      <c r="A23" s="65">
        <f t="shared" ca="1" si="1"/>
        <v>81116</v>
      </c>
      <c r="B23" s="62" t="s">
        <v>148</v>
      </c>
      <c r="C23" s="41"/>
      <c r="D23" s="41"/>
      <c r="E23" s="42" t="s">
        <v>7</v>
      </c>
      <c r="F23" s="43">
        <f t="shared" ca="1" si="2"/>
        <v>1</v>
      </c>
      <c r="G23" s="44"/>
      <c r="H23" s="44">
        <f t="shared" ca="1" si="3"/>
        <v>0</v>
      </c>
      <c r="I23" s="49">
        <v>1</v>
      </c>
      <c r="J23" s="45">
        <v>1</v>
      </c>
      <c r="K23" s="45">
        <v>0</v>
      </c>
      <c r="L23" s="45">
        <v>0</v>
      </c>
      <c r="M23" s="45">
        <v>3</v>
      </c>
      <c r="N23" s="45">
        <v>0</v>
      </c>
      <c r="O23" s="45">
        <v>0</v>
      </c>
      <c r="P23" s="45">
        <v>1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72">
        <f t="shared" si="4"/>
        <v>0</v>
      </c>
    </row>
    <row r="24" spans="1:22" s="24" customFormat="1" ht="101.25" x14ac:dyDescent="0.2">
      <c r="A24" s="65">
        <f t="shared" ca="1" si="1"/>
        <v>81117</v>
      </c>
      <c r="B24" s="62" t="s">
        <v>140</v>
      </c>
      <c r="C24" s="41"/>
      <c r="D24" s="41"/>
      <c r="E24" s="42" t="s">
        <v>7</v>
      </c>
      <c r="F24" s="43">
        <f t="shared" ca="1" si="2"/>
        <v>2</v>
      </c>
      <c r="G24" s="44"/>
      <c r="H24" s="44">
        <f t="shared" ca="1" si="3"/>
        <v>0</v>
      </c>
      <c r="I24" s="49">
        <v>2</v>
      </c>
      <c r="J24" s="45">
        <v>2</v>
      </c>
      <c r="K24" s="45">
        <v>0</v>
      </c>
      <c r="L24" s="45">
        <v>0</v>
      </c>
      <c r="M24" s="45">
        <v>4</v>
      </c>
      <c r="N24" s="45">
        <v>0</v>
      </c>
      <c r="O24" s="45">
        <v>0</v>
      </c>
      <c r="P24" s="45">
        <v>2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72">
        <f t="shared" si="4"/>
        <v>0</v>
      </c>
    </row>
    <row r="25" spans="1:22" s="24" customFormat="1" ht="135" x14ac:dyDescent="0.2">
      <c r="A25" s="65">
        <f t="shared" ca="1" si="1"/>
        <v>81118</v>
      </c>
      <c r="B25" s="32" t="s">
        <v>137</v>
      </c>
      <c r="C25" s="41"/>
      <c r="D25" s="41"/>
      <c r="E25" s="42" t="s">
        <v>7</v>
      </c>
      <c r="F25" s="43">
        <f t="shared" ca="1" si="2"/>
        <v>1</v>
      </c>
      <c r="G25" s="44"/>
      <c r="H25" s="44">
        <f t="shared" ca="1" si="3"/>
        <v>0</v>
      </c>
      <c r="I25" s="49">
        <v>1</v>
      </c>
      <c r="J25" s="45">
        <v>1</v>
      </c>
      <c r="K25" s="45">
        <v>1</v>
      </c>
      <c r="L25" s="45">
        <v>1</v>
      </c>
      <c r="M25" s="45">
        <v>1</v>
      </c>
      <c r="N25" s="45">
        <v>1</v>
      </c>
      <c r="O25" s="45">
        <v>1</v>
      </c>
      <c r="P25" s="45">
        <v>1</v>
      </c>
      <c r="Q25" s="45">
        <v>1</v>
      </c>
      <c r="R25" s="45">
        <v>1</v>
      </c>
      <c r="S25" s="45">
        <v>1</v>
      </c>
      <c r="T25" s="45">
        <v>0</v>
      </c>
      <c r="U25" s="45">
        <v>0</v>
      </c>
      <c r="V25" s="72">
        <f t="shared" si="4"/>
        <v>0</v>
      </c>
    </row>
    <row r="26" spans="1:22" s="24" customFormat="1" ht="33.75" x14ac:dyDescent="0.2">
      <c r="A26" s="66">
        <f t="shared" ca="1" si="1"/>
        <v>81119</v>
      </c>
      <c r="B26" s="32" t="s">
        <v>33</v>
      </c>
      <c r="C26" s="135"/>
      <c r="D26" s="135"/>
      <c r="E26" s="42" t="s">
        <v>24</v>
      </c>
      <c r="F26" s="43">
        <f t="shared" ca="1" si="2"/>
        <v>1</v>
      </c>
      <c r="G26" s="47"/>
      <c r="H26" s="47">
        <f ca="1">G26*F26</f>
        <v>0</v>
      </c>
      <c r="I26" s="49">
        <v>1</v>
      </c>
      <c r="J26" s="49">
        <v>1</v>
      </c>
      <c r="K26" s="49">
        <v>1</v>
      </c>
      <c r="L26" s="49">
        <v>1</v>
      </c>
      <c r="M26" s="45">
        <v>2</v>
      </c>
      <c r="N26" s="49">
        <v>1</v>
      </c>
      <c r="O26" s="45">
        <v>1</v>
      </c>
      <c r="P26" s="49">
        <v>1</v>
      </c>
      <c r="Q26" s="45">
        <v>1</v>
      </c>
      <c r="R26" s="49">
        <v>1</v>
      </c>
      <c r="S26" s="49">
        <v>1</v>
      </c>
      <c r="T26" s="45">
        <v>0</v>
      </c>
      <c r="U26" s="45">
        <v>1</v>
      </c>
      <c r="V26" s="72">
        <f t="shared" si="4"/>
        <v>0</v>
      </c>
    </row>
    <row r="27" spans="1:22" s="24" customFormat="1" x14ac:dyDescent="0.2">
      <c r="A27" s="93">
        <f ca="1">A26</f>
        <v>81119</v>
      </c>
      <c r="B27" s="32" t="s">
        <v>50</v>
      </c>
      <c r="C27" s="136"/>
      <c r="D27" s="136"/>
      <c r="E27" s="42" t="s">
        <v>7</v>
      </c>
      <c r="F27" s="43">
        <f t="shared" ca="1" si="2"/>
        <v>1</v>
      </c>
      <c r="G27" s="50"/>
      <c r="H27" s="50"/>
      <c r="I27" s="49">
        <v>1</v>
      </c>
      <c r="J27" s="49">
        <v>1</v>
      </c>
      <c r="K27" s="49">
        <v>1</v>
      </c>
      <c r="L27" s="49">
        <v>1</v>
      </c>
      <c r="M27" s="45">
        <v>1</v>
      </c>
      <c r="N27" s="49">
        <v>1</v>
      </c>
      <c r="O27" s="45">
        <v>1</v>
      </c>
      <c r="P27" s="49">
        <v>1</v>
      </c>
      <c r="Q27" s="45">
        <v>1</v>
      </c>
      <c r="R27" s="49">
        <v>1</v>
      </c>
      <c r="S27" s="49">
        <v>1</v>
      </c>
      <c r="T27" s="45">
        <v>0</v>
      </c>
      <c r="U27" s="45">
        <v>1</v>
      </c>
      <c r="V27" s="72">
        <f t="shared" si="4"/>
        <v>0</v>
      </c>
    </row>
    <row r="28" spans="1:22" s="24" customFormat="1" x14ac:dyDescent="0.2">
      <c r="A28" s="93">
        <f t="shared" ref="A28:A40" ca="1" si="6">A27</f>
        <v>81119</v>
      </c>
      <c r="B28" s="32" t="s">
        <v>30</v>
      </c>
      <c r="C28" s="136"/>
      <c r="D28" s="136"/>
      <c r="E28" s="42" t="s">
        <v>7</v>
      </c>
      <c r="F28" s="43">
        <f t="shared" ca="1" si="2"/>
        <v>1</v>
      </c>
      <c r="G28" s="50"/>
      <c r="H28" s="50"/>
      <c r="I28" s="49">
        <v>1</v>
      </c>
      <c r="J28" s="49">
        <v>1</v>
      </c>
      <c r="K28" s="49">
        <v>1</v>
      </c>
      <c r="L28" s="49">
        <v>1</v>
      </c>
      <c r="M28" s="45">
        <v>1</v>
      </c>
      <c r="N28" s="49">
        <v>1</v>
      </c>
      <c r="O28" s="45">
        <v>1</v>
      </c>
      <c r="P28" s="49">
        <v>1</v>
      </c>
      <c r="Q28" s="45">
        <v>1</v>
      </c>
      <c r="R28" s="49">
        <v>1</v>
      </c>
      <c r="S28" s="49">
        <v>1</v>
      </c>
      <c r="T28" s="45">
        <v>0</v>
      </c>
      <c r="U28" s="45">
        <v>1</v>
      </c>
      <c r="V28" s="72">
        <f t="shared" si="4"/>
        <v>0</v>
      </c>
    </row>
    <row r="29" spans="1:22" s="24" customFormat="1" x14ac:dyDescent="0.2">
      <c r="A29" s="93">
        <f t="shared" ca="1" si="6"/>
        <v>81119</v>
      </c>
      <c r="B29" s="32" t="s">
        <v>28</v>
      </c>
      <c r="C29" s="136"/>
      <c r="D29" s="136"/>
      <c r="E29" s="42" t="s">
        <v>7</v>
      </c>
      <c r="F29" s="43">
        <f t="shared" ca="1" si="2"/>
        <v>1</v>
      </c>
      <c r="G29" s="50"/>
      <c r="H29" s="50"/>
      <c r="I29" s="49">
        <v>1</v>
      </c>
      <c r="J29" s="49">
        <v>1</v>
      </c>
      <c r="K29" s="49">
        <v>1</v>
      </c>
      <c r="L29" s="49">
        <v>1</v>
      </c>
      <c r="M29" s="45">
        <v>1</v>
      </c>
      <c r="N29" s="49">
        <v>1</v>
      </c>
      <c r="O29" s="45">
        <v>1</v>
      </c>
      <c r="P29" s="49">
        <v>1</v>
      </c>
      <c r="Q29" s="45">
        <v>1</v>
      </c>
      <c r="R29" s="49">
        <v>1</v>
      </c>
      <c r="S29" s="49">
        <v>1</v>
      </c>
      <c r="T29" s="45">
        <v>0</v>
      </c>
      <c r="U29" s="45">
        <v>1</v>
      </c>
      <c r="V29" s="72">
        <f t="shared" si="4"/>
        <v>0</v>
      </c>
    </row>
    <row r="30" spans="1:22" s="24" customFormat="1" x14ac:dyDescent="0.2">
      <c r="A30" s="93">
        <f t="shared" ca="1" si="6"/>
        <v>81119</v>
      </c>
      <c r="B30" s="32" t="s">
        <v>59</v>
      </c>
      <c r="C30" s="136"/>
      <c r="D30" s="136"/>
      <c r="E30" s="42" t="s">
        <v>7</v>
      </c>
      <c r="F30" s="43">
        <f t="shared" ca="1" si="2"/>
        <v>2</v>
      </c>
      <c r="G30" s="50"/>
      <c r="H30" s="50"/>
      <c r="I30" s="49">
        <v>2</v>
      </c>
      <c r="J30" s="49">
        <v>2</v>
      </c>
      <c r="K30" s="49">
        <v>2</v>
      </c>
      <c r="L30" s="49">
        <v>2</v>
      </c>
      <c r="M30" s="45">
        <v>0</v>
      </c>
      <c r="N30" s="49">
        <v>2</v>
      </c>
      <c r="O30" s="45">
        <v>0</v>
      </c>
      <c r="P30" s="49">
        <v>2</v>
      </c>
      <c r="Q30" s="45">
        <v>0</v>
      </c>
      <c r="R30" s="49">
        <v>2</v>
      </c>
      <c r="S30" s="49">
        <v>2</v>
      </c>
      <c r="T30" s="45">
        <v>0</v>
      </c>
      <c r="U30" s="45">
        <v>0</v>
      </c>
      <c r="V30" s="72">
        <f t="shared" si="4"/>
        <v>0</v>
      </c>
    </row>
    <row r="31" spans="1:22" s="24" customFormat="1" x14ac:dyDescent="0.2">
      <c r="A31" s="93">
        <f t="shared" ca="1" si="6"/>
        <v>81119</v>
      </c>
      <c r="B31" s="32" t="s">
        <v>25</v>
      </c>
      <c r="C31" s="136"/>
      <c r="D31" s="136"/>
      <c r="E31" s="139" t="s">
        <v>23</v>
      </c>
      <c r="F31" s="139" t="s">
        <v>23</v>
      </c>
      <c r="G31" s="50"/>
      <c r="H31" s="50"/>
      <c r="I31" s="49"/>
      <c r="J31" s="49"/>
      <c r="K31" s="49"/>
      <c r="L31" s="49"/>
      <c r="M31" s="45"/>
      <c r="N31" s="49"/>
      <c r="O31" s="45"/>
      <c r="P31" s="49"/>
      <c r="Q31" s="45"/>
      <c r="R31" s="49"/>
      <c r="S31" s="49"/>
      <c r="T31" s="45"/>
      <c r="U31" s="45"/>
      <c r="V31" s="72">
        <f t="shared" si="4"/>
        <v>0</v>
      </c>
    </row>
    <row r="32" spans="1:22" s="24" customFormat="1" x14ac:dyDescent="0.2">
      <c r="A32" s="93">
        <f t="shared" ca="1" si="6"/>
        <v>81119</v>
      </c>
      <c r="B32" s="32" t="s">
        <v>29</v>
      </c>
      <c r="C32" s="136"/>
      <c r="D32" s="136"/>
      <c r="E32" s="42" t="s">
        <v>7</v>
      </c>
      <c r="F32" s="43">
        <f t="shared" ca="1" si="2"/>
        <v>1</v>
      </c>
      <c r="G32" s="50"/>
      <c r="H32" s="50"/>
      <c r="I32" s="49">
        <v>1</v>
      </c>
      <c r="J32" s="49">
        <v>1</v>
      </c>
      <c r="K32" s="49">
        <v>1</v>
      </c>
      <c r="L32" s="49">
        <v>1</v>
      </c>
      <c r="M32" s="45">
        <v>1</v>
      </c>
      <c r="N32" s="49">
        <v>1</v>
      </c>
      <c r="O32" s="45">
        <v>1</v>
      </c>
      <c r="P32" s="49">
        <v>1</v>
      </c>
      <c r="Q32" s="45">
        <v>1</v>
      </c>
      <c r="R32" s="49">
        <v>1</v>
      </c>
      <c r="S32" s="49">
        <v>1</v>
      </c>
      <c r="T32" s="45">
        <v>0</v>
      </c>
      <c r="U32" s="45">
        <v>1</v>
      </c>
      <c r="V32" s="72">
        <f t="shared" si="4"/>
        <v>0</v>
      </c>
    </row>
    <row r="33" spans="1:22" s="24" customFormat="1" x14ac:dyDescent="0.2">
      <c r="A33" s="93">
        <f t="shared" ca="1" si="6"/>
        <v>81119</v>
      </c>
      <c r="B33" s="32" t="s">
        <v>158</v>
      </c>
      <c r="C33" s="136"/>
      <c r="D33" s="136"/>
      <c r="E33" s="42" t="s">
        <v>7</v>
      </c>
      <c r="F33" s="43">
        <f t="shared" ca="1" si="2"/>
        <v>7</v>
      </c>
      <c r="G33" s="50"/>
      <c r="H33" s="50"/>
      <c r="I33" s="49">
        <v>7</v>
      </c>
      <c r="J33" s="49">
        <v>7</v>
      </c>
      <c r="K33" s="49">
        <v>7</v>
      </c>
      <c r="L33" s="49">
        <v>7</v>
      </c>
      <c r="M33" s="45">
        <v>7</v>
      </c>
      <c r="N33" s="49">
        <v>7</v>
      </c>
      <c r="O33" s="45">
        <v>7</v>
      </c>
      <c r="P33" s="49">
        <v>7</v>
      </c>
      <c r="Q33" s="45">
        <v>7</v>
      </c>
      <c r="R33" s="49">
        <v>7</v>
      </c>
      <c r="S33" s="49">
        <v>7</v>
      </c>
      <c r="T33" s="45"/>
      <c r="U33" s="45">
        <v>7</v>
      </c>
      <c r="V33" s="72"/>
    </row>
    <row r="34" spans="1:22" s="24" customFormat="1" x14ac:dyDescent="0.2">
      <c r="A34" s="93">
        <f t="shared" ca="1" si="6"/>
        <v>81119</v>
      </c>
      <c r="B34" s="32" t="s">
        <v>27</v>
      </c>
      <c r="C34" s="136"/>
      <c r="D34" s="136"/>
      <c r="E34" s="42" t="s">
        <v>7</v>
      </c>
      <c r="F34" s="43">
        <f t="shared" ca="1" si="2"/>
        <v>6</v>
      </c>
      <c r="G34" s="50"/>
      <c r="H34" s="50"/>
      <c r="I34" s="49">
        <v>6</v>
      </c>
      <c r="J34" s="49">
        <v>6</v>
      </c>
      <c r="K34" s="49">
        <v>6</v>
      </c>
      <c r="L34" s="49">
        <v>6</v>
      </c>
      <c r="M34" s="45">
        <v>5</v>
      </c>
      <c r="N34" s="49">
        <v>6</v>
      </c>
      <c r="O34" s="45">
        <v>5</v>
      </c>
      <c r="P34" s="49">
        <v>6</v>
      </c>
      <c r="Q34" s="45">
        <v>5</v>
      </c>
      <c r="R34" s="49">
        <v>6</v>
      </c>
      <c r="S34" s="49">
        <v>6</v>
      </c>
      <c r="T34" s="45">
        <v>0</v>
      </c>
      <c r="U34" s="45">
        <v>5</v>
      </c>
      <c r="V34" s="72">
        <f t="shared" ref="V34:V52" si="7">SUM(I34:U34)*G34</f>
        <v>0</v>
      </c>
    </row>
    <row r="35" spans="1:22" s="24" customFormat="1" x14ac:dyDescent="0.2">
      <c r="A35" s="93">
        <f t="shared" ca="1" si="6"/>
        <v>81119</v>
      </c>
      <c r="B35" s="32" t="s">
        <v>31</v>
      </c>
      <c r="C35" s="136"/>
      <c r="D35" s="136"/>
      <c r="E35" s="42" t="s">
        <v>7</v>
      </c>
      <c r="F35" s="43">
        <f t="shared" ca="1" si="2"/>
        <v>1</v>
      </c>
      <c r="G35" s="50"/>
      <c r="H35" s="50"/>
      <c r="I35" s="49">
        <v>1</v>
      </c>
      <c r="J35" s="49">
        <v>1</v>
      </c>
      <c r="K35" s="49">
        <v>1</v>
      </c>
      <c r="L35" s="49">
        <v>1</v>
      </c>
      <c r="M35" s="45">
        <v>1</v>
      </c>
      <c r="N35" s="49">
        <v>1</v>
      </c>
      <c r="O35" s="45">
        <v>1</v>
      </c>
      <c r="P35" s="49">
        <v>1</v>
      </c>
      <c r="Q35" s="45">
        <v>1</v>
      </c>
      <c r="R35" s="49">
        <v>1</v>
      </c>
      <c r="S35" s="49">
        <v>1</v>
      </c>
      <c r="T35" s="45">
        <v>0</v>
      </c>
      <c r="U35" s="45">
        <v>1</v>
      </c>
      <c r="V35" s="72">
        <f t="shared" si="7"/>
        <v>0</v>
      </c>
    </row>
    <row r="36" spans="1:22" s="24" customFormat="1" x14ac:dyDescent="0.2">
      <c r="A36" s="93">
        <f t="shared" ca="1" si="6"/>
        <v>81119</v>
      </c>
      <c r="B36" s="32" t="s">
        <v>32</v>
      </c>
      <c r="C36" s="136"/>
      <c r="D36" s="136"/>
      <c r="E36" s="42" t="s">
        <v>7</v>
      </c>
      <c r="F36" s="43">
        <f t="shared" ca="1" si="2"/>
        <v>1</v>
      </c>
      <c r="G36" s="50"/>
      <c r="H36" s="50"/>
      <c r="I36" s="49">
        <v>1</v>
      </c>
      <c r="J36" s="49">
        <v>1</v>
      </c>
      <c r="K36" s="49">
        <v>1</v>
      </c>
      <c r="L36" s="49">
        <v>1</v>
      </c>
      <c r="M36" s="45">
        <v>1</v>
      </c>
      <c r="N36" s="49">
        <v>1</v>
      </c>
      <c r="O36" s="45">
        <v>1</v>
      </c>
      <c r="P36" s="49">
        <v>1</v>
      </c>
      <c r="Q36" s="45">
        <v>1</v>
      </c>
      <c r="R36" s="49">
        <v>1</v>
      </c>
      <c r="S36" s="49">
        <v>1</v>
      </c>
      <c r="T36" s="45">
        <v>0</v>
      </c>
      <c r="U36" s="45">
        <v>1</v>
      </c>
      <c r="V36" s="72">
        <f t="shared" si="7"/>
        <v>0</v>
      </c>
    </row>
    <row r="37" spans="1:22" s="24" customFormat="1" ht="22.5" x14ac:dyDescent="0.2">
      <c r="A37" s="93">
        <f t="shared" ca="1" si="6"/>
        <v>81119</v>
      </c>
      <c r="B37" s="32" t="s">
        <v>51</v>
      </c>
      <c r="C37" s="136"/>
      <c r="D37" s="136"/>
      <c r="E37" s="42" t="s">
        <v>7</v>
      </c>
      <c r="F37" s="43">
        <f t="shared" ca="1" si="2"/>
        <v>1</v>
      </c>
      <c r="G37" s="50"/>
      <c r="H37" s="50"/>
      <c r="I37" s="49">
        <v>1</v>
      </c>
      <c r="J37" s="49">
        <v>1</v>
      </c>
      <c r="K37" s="49">
        <v>1</v>
      </c>
      <c r="L37" s="49">
        <v>1</v>
      </c>
      <c r="M37" s="45">
        <v>1</v>
      </c>
      <c r="N37" s="49">
        <v>1</v>
      </c>
      <c r="O37" s="45">
        <v>1</v>
      </c>
      <c r="P37" s="49">
        <v>1</v>
      </c>
      <c r="Q37" s="45">
        <v>1</v>
      </c>
      <c r="R37" s="49">
        <v>1</v>
      </c>
      <c r="S37" s="49">
        <v>1</v>
      </c>
      <c r="T37" s="45">
        <v>0</v>
      </c>
      <c r="U37" s="45">
        <v>1</v>
      </c>
      <c r="V37" s="72">
        <f t="shared" si="7"/>
        <v>0</v>
      </c>
    </row>
    <row r="38" spans="1:22" s="24" customFormat="1" ht="22.5" x14ac:dyDescent="0.2">
      <c r="A38" s="93">
        <f t="shared" ca="1" si="6"/>
        <v>81119</v>
      </c>
      <c r="B38" s="32" t="s">
        <v>53</v>
      </c>
      <c r="C38" s="136"/>
      <c r="D38" s="136"/>
      <c r="E38" s="42" t="s">
        <v>7</v>
      </c>
      <c r="F38" s="43">
        <f t="shared" ca="1" si="2"/>
        <v>1</v>
      </c>
      <c r="G38" s="50"/>
      <c r="H38" s="50"/>
      <c r="I38" s="49">
        <v>1</v>
      </c>
      <c r="J38" s="49">
        <v>1</v>
      </c>
      <c r="K38" s="49">
        <v>1</v>
      </c>
      <c r="L38" s="49">
        <v>1</v>
      </c>
      <c r="M38" s="45">
        <v>1</v>
      </c>
      <c r="N38" s="49">
        <v>1</v>
      </c>
      <c r="O38" s="45">
        <v>1</v>
      </c>
      <c r="P38" s="49">
        <v>1</v>
      </c>
      <c r="Q38" s="45">
        <v>1</v>
      </c>
      <c r="R38" s="49">
        <v>1</v>
      </c>
      <c r="S38" s="49">
        <v>1</v>
      </c>
      <c r="T38" s="45">
        <v>0</v>
      </c>
      <c r="U38" s="45">
        <v>1</v>
      </c>
      <c r="V38" s="72">
        <f t="shared" si="7"/>
        <v>0</v>
      </c>
    </row>
    <row r="39" spans="1:22" s="24" customFormat="1" ht="22.5" x14ac:dyDescent="0.2">
      <c r="A39" s="93">
        <f t="shared" ca="1" si="6"/>
        <v>81119</v>
      </c>
      <c r="B39" s="32" t="s">
        <v>54</v>
      </c>
      <c r="C39" s="136"/>
      <c r="D39" s="136"/>
      <c r="E39" s="42" t="s">
        <v>7</v>
      </c>
      <c r="F39" s="43">
        <f t="shared" ca="1" si="2"/>
        <v>1</v>
      </c>
      <c r="G39" s="50"/>
      <c r="H39" s="50"/>
      <c r="I39" s="49">
        <v>1</v>
      </c>
      <c r="J39" s="49">
        <v>1</v>
      </c>
      <c r="K39" s="49">
        <v>1</v>
      </c>
      <c r="L39" s="49">
        <v>1</v>
      </c>
      <c r="M39" s="45">
        <v>1</v>
      </c>
      <c r="N39" s="49">
        <v>1</v>
      </c>
      <c r="O39" s="45">
        <v>1</v>
      </c>
      <c r="P39" s="49">
        <v>1</v>
      </c>
      <c r="Q39" s="45">
        <v>1</v>
      </c>
      <c r="R39" s="49">
        <v>1</v>
      </c>
      <c r="S39" s="49">
        <v>1</v>
      </c>
      <c r="T39" s="45"/>
      <c r="U39" s="45">
        <v>1</v>
      </c>
      <c r="V39" s="72">
        <f t="shared" si="7"/>
        <v>0</v>
      </c>
    </row>
    <row r="40" spans="1:22" s="24" customFormat="1" x14ac:dyDescent="0.2">
      <c r="A40" s="93">
        <f t="shared" ca="1" si="6"/>
        <v>81119</v>
      </c>
      <c r="B40" s="32" t="s">
        <v>26</v>
      </c>
      <c r="C40" s="137"/>
      <c r="D40" s="137"/>
      <c r="E40" s="42" t="s">
        <v>9</v>
      </c>
      <c r="F40" s="43">
        <f t="shared" ca="1" si="2"/>
        <v>15</v>
      </c>
      <c r="G40" s="48"/>
      <c r="H40" s="48"/>
      <c r="I40" s="49">
        <v>15</v>
      </c>
      <c r="J40" s="49">
        <v>15</v>
      </c>
      <c r="K40" s="49">
        <v>15</v>
      </c>
      <c r="L40" s="49">
        <v>15</v>
      </c>
      <c r="M40" s="45">
        <v>15</v>
      </c>
      <c r="N40" s="49">
        <v>15</v>
      </c>
      <c r="O40" s="45">
        <v>15</v>
      </c>
      <c r="P40" s="49">
        <v>15</v>
      </c>
      <c r="Q40" s="45">
        <v>15</v>
      </c>
      <c r="R40" s="49">
        <v>15</v>
      </c>
      <c r="S40" s="49">
        <v>15</v>
      </c>
      <c r="T40" s="45">
        <v>0</v>
      </c>
      <c r="U40" s="45">
        <v>15</v>
      </c>
      <c r="V40" s="72">
        <f t="shared" si="7"/>
        <v>0</v>
      </c>
    </row>
    <row r="41" spans="1:22" s="24" customFormat="1" ht="22.5" x14ac:dyDescent="0.2">
      <c r="A41" s="66">
        <f t="shared" ref="A41" ca="1" si="8">IF(VALUE(broj_sheet)&lt;10,
IF(OFFSET(A41,-1,0)=".",broj_sheet*10+(COUNTIF(INDIRECT(ADDRESS(1,COLUMN())&amp;":"&amp;ADDRESS(ROW()-1,COLUMN())),"&lt;99"))+1,
IF(OR(LEN(OFFSET(A41,-1,0))=2,AND(LEN(OFFSET(A41,-1,0))=0,LEN(OFFSET(A41,-3,0))=5)),
IF(LEN(OFFSET(A41,-1,0))=2,(OFFSET(A41,-1,0))*10+1,IF(AND(LEN(OFFSET(A41,-1,0))=0,LEN(OFFSET(A41,-3,0))=5),INT(LEFT(OFFSET(A41,-3,0),3))+1,"greška x")),
IF(LEN(OFFSET(A41,-1,0))=3,(OFFSET(A41,-1,0))*100+1,
IF(LEN(OFFSET(A41,-1,0))=5,(OFFSET(A41,-1,0))+1,"greška1")))),
IF(VALUE(broj_sheet)&gt;=10,
IF(OFFSET(A41,-1,0)= ".",broj_sheet*10+(COUNTIF(INDIRECT(ADDRESS(1,COLUMN())&amp;":"&amp;ADDRESS(ROW()-1,COLUMN())),"&lt;999"))+1,
IF(OR(LEN(OFFSET(A41,-1,0))=3,AND(LEN(OFFSET(A41,-1,0))=0,LEN(OFFSET(A41,-3,0))=6)),
IF(LEN(OFFSET(A41,-1,0))=3,(OFFSET(A41,-1,0))*10+1,IF(AND(LEN(OFFSET(A41,-1,0))=0,LEN(OFFSET(A41,-3,0))=6),INT(LEFT(OFFSET(A41,-3,0),4))+1,"greška y")),
IF(LEN(OFFSET(A41,-1,0))=4,(OFFSET(A41,-1,0))*100+1,
IF(LEN(OFFSET(A41,-1,0))=6,(OFFSET(A41,-1,0))+1,"greška2")))),"greška3"))</f>
        <v>81120</v>
      </c>
      <c r="B41" s="32" t="s">
        <v>55</v>
      </c>
      <c r="C41" s="135"/>
      <c r="D41" s="135"/>
      <c r="E41" s="42" t="s">
        <v>24</v>
      </c>
      <c r="F41" s="43">
        <f t="shared" ca="1" si="2"/>
        <v>1</v>
      </c>
      <c r="G41" s="47"/>
      <c r="H41" s="47">
        <f ca="1">G41*F41</f>
        <v>0</v>
      </c>
      <c r="I41" s="49">
        <v>1</v>
      </c>
      <c r="J41" s="49">
        <v>1</v>
      </c>
      <c r="K41" s="49">
        <v>1</v>
      </c>
      <c r="L41" s="49">
        <v>1</v>
      </c>
      <c r="M41" s="45">
        <v>0</v>
      </c>
      <c r="N41" s="49">
        <v>1</v>
      </c>
      <c r="O41" s="45">
        <v>0</v>
      </c>
      <c r="P41" s="49">
        <v>1</v>
      </c>
      <c r="Q41" s="45">
        <v>0</v>
      </c>
      <c r="R41" s="49">
        <v>1</v>
      </c>
      <c r="S41" s="49">
        <v>1</v>
      </c>
      <c r="T41" s="45">
        <v>0</v>
      </c>
      <c r="U41" s="45">
        <v>0</v>
      </c>
      <c r="V41" s="72">
        <f t="shared" si="7"/>
        <v>0</v>
      </c>
    </row>
    <row r="42" spans="1:22" s="24" customFormat="1" x14ac:dyDescent="0.2">
      <c r="A42" s="93">
        <f ca="1">A41</f>
        <v>81120</v>
      </c>
      <c r="B42" s="32" t="s">
        <v>30</v>
      </c>
      <c r="C42" s="136"/>
      <c r="D42" s="136"/>
      <c r="E42" s="42" t="s">
        <v>7</v>
      </c>
      <c r="F42" s="43">
        <f t="shared" ca="1" si="2"/>
        <v>1</v>
      </c>
      <c r="G42" s="50"/>
      <c r="H42" s="50"/>
      <c r="I42" s="49">
        <v>1</v>
      </c>
      <c r="J42" s="49">
        <v>1</v>
      </c>
      <c r="K42" s="49">
        <v>1</v>
      </c>
      <c r="L42" s="49">
        <v>1</v>
      </c>
      <c r="M42" s="45">
        <v>0</v>
      </c>
      <c r="N42" s="49">
        <v>1</v>
      </c>
      <c r="O42" s="45">
        <v>0</v>
      </c>
      <c r="P42" s="49">
        <v>1</v>
      </c>
      <c r="Q42" s="45">
        <v>0</v>
      </c>
      <c r="R42" s="49">
        <v>1</v>
      </c>
      <c r="S42" s="49">
        <v>1</v>
      </c>
      <c r="T42" s="45">
        <v>0</v>
      </c>
      <c r="U42" s="45">
        <v>0</v>
      </c>
      <c r="V42" s="72">
        <f t="shared" si="7"/>
        <v>0</v>
      </c>
    </row>
    <row r="43" spans="1:22" s="24" customFormat="1" x14ac:dyDescent="0.2">
      <c r="A43" s="93">
        <f t="shared" ref="A43:A49" ca="1" si="9">A42</f>
        <v>81120</v>
      </c>
      <c r="B43" s="32" t="s">
        <v>158</v>
      </c>
      <c r="C43" s="136"/>
      <c r="D43" s="136"/>
      <c r="E43" s="42" t="s">
        <v>7</v>
      </c>
      <c r="F43" s="43">
        <f t="shared" ca="1" si="2"/>
        <v>7</v>
      </c>
      <c r="G43" s="50"/>
      <c r="H43" s="50"/>
      <c r="I43" s="49">
        <v>7</v>
      </c>
      <c r="J43" s="49">
        <v>7</v>
      </c>
      <c r="K43" s="49">
        <v>7</v>
      </c>
      <c r="L43" s="49">
        <v>7</v>
      </c>
      <c r="M43" s="45">
        <v>0</v>
      </c>
      <c r="N43" s="49">
        <v>7</v>
      </c>
      <c r="O43" s="45">
        <v>0</v>
      </c>
      <c r="P43" s="49">
        <v>7</v>
      </c>
      <c r="Q43" s="45">
        <v>0</v>
      </c>
      <c r="R43" s="49">
        <v>7</v>
      </c>
      <c r="S43" s="49">
        <v>7</v>
      </c>
      <c r="T43" s="45">
        <v>0</v>
      </c>
      <c r="U43" s="45">
        <v>0</v>
      </c>
      <c r="V43" s="72">
        <f t="shared" si="7"/>
        <v>0</v>
      </c>
    </row>
    <row r="44" spans="1:22" s="24" customFormat="1" x14ac:dyDescent="0.2">
      <c r="A44" s="93">
        <f t="shared" ca="1" si="9"/>
        <v>81120</v>
      </c>
      <c r="B44" s="32" t="s">
        <v>160</v>
      </c>
      <c r="C44" s="136"/>
      <c r="D44" s="136"/>
      <c r="E44" s="42" t="s">
        <v>7</v>
      </c>
      <c r="F44" s="43">
        <f t="shared" ca="1" si="2"/>
        <v>1</v>
      </c>
      <c r="G44" s="50"/>
      <c r="H44" s="50"/>
      <c r="I44" s="49">
        <v>1</v>
      </c>
      <c r="J44" s="49">
        <v>1</v>
      </c>
      <c r="K44" s="49">
        <v>1</v>
      </c>
      <c r="L44" s="49">
        <v>1</v>
      </c>
      <c r="M44" s="45">
        <v>0</v>
      </c>
      <c r="N44" s="49">
        <v>1</v>
      </c>
      <c r="O44" s="45">
        <v>0</v>
      </c>
      <c r="P44" s="49">
        <v>1</v>
      </c>
      <c r="Q44" s="45">
        <v>0</v>
      </c>
      <c r="R44" s="49">
        <v>1</v>
      </c>
      <c r="S44" s="49">
        <v>1</v>
      </c>
      <c r="T44" s="45">
        <v>0</v>
      </c>
      <c r="U44" s="45">
        <v>0</v>
      </c>
      <c r="V44" s="72">
        <f t="shared" si="7"/>
        <v>0</v>
      </c>
    </row>
    <row r="45" spans="1:22" s="24" customFormat="1" ht="22.5" x14ac:dyDescent="0.2">
      <c r="A45" s="93">
        <f t="shared" ca="1" si="9"/>
        <v>81120</v>
      </c>
      <c r="B45" s="32" t="s">
        <v>159</v>
      </c>
      <c r="C45" s="136"/>
      <c r="D45" s="136"/>
      <c r="E45" s="42" t="s">
        <v>7</v>
      </c>
      <c r="F45" s="43">
        <f t="shared" ca="1" si="2"/>
        <v>1</v>
      </c>
      <c r="G45" s="50"/>
      <c r="H45" s="50"/>
      <c r="I45" s="49">
        <v>1</v>
      </c>
      <c r="J45" s="49">
        <v>1</v>
      </c>
      <c r="K45" s="49">
        <v>1</v>
      </c>
      <c r="L45" s="49">
        <v>1</v>
      </c>
      <c r="M45" s="45">
        <v>0</v>
      </c>
      <c r="N45" s="49">
        <v>1</v>
      </c>
      <c r="O45" s="45">
        <v>0</v>
      </c>
      <c r="P45" s="49">
        <v>1</v>
      </c>
      <c r="Q45" s="45">
        <v>0</v>
      </c>
      <c r="R45" s="49">
        <v>1</v>
      </c>
      <c r="S45" s="49">
        <v>1</v>
      </c>
      <c r="T45" s="45">
        <v>0</v>
      </c>
      <c r="U45" s="45">
        <v>0</v>
      </c>
      <c r="V45" s="72">
        <f t="shared" si="7"/>
        <v>0</v>
      </c>
    </row>
    <row r="46" spans="1:22" s="24" customFormat="1" ht="22.5" x14ac:dyDescent="0.2">
      <c r="A46" s="93">
        <f t="shared" ca="1" si="9"/>
        <v>81120</v>
      </c>
      <c r="B46" s="32" t="s">
        <v>52</v>
      </c>
      <c r="C46" s="136"/>
      <c r="D46" s="136"/>
      <c r="E46" s="42" t="s">
        <v>7</v>
      </c>
      <c r="F46" s="43">
        <f t="shared" ca="1" si="2"/>
        <v>1</v>
      </c>
      <c r="G46" s="50"/>
      <c r="H46" s="50"/>
      <c r="I46" s="49">
        <v>1</v>
      </c>
      <c r="J46" s="49">
        <v>1</v>
      </c>
      <c r="K46" s="49">
        <v>1</v>
      </c>
      <c r="L46" s="49">
        <v>1</v>
      </c>
      <c r="M46" s="45">
        <v>0</v>
      </c>
      <c r="N46" s="49">
        <v>1</v>
      </c>
      <c r="O46" s="45">
        <v>0</v>
      </c>
      <c r="P46" s="49">
        <v>1</v>
      </c>
      <c r="Q46" s="45">
        <v>0</v>
      </c>
      <c r="R46" s="49">
        <v>1</v>
      </c>
      <c r="S46" s="49">
        <v>1</v>
      </c>
      <c r="T46" s="45">
        <v>0</v>
      </c>
      <c r="U46" s="45">
        <v>0</v>
      </c>
      <c r="V46" s="72">
        <f t="shared" si="7"/>
        <v>0</v>
      </c>
    </row>
    <row r="47" spans="1:22" s="24" customFormat="1" ht="22.5" x14ac:dyDescent="0.2">
      <c r="A47" s="93">
        <f t="shared" ca="1" si="9"/>
        <v>81120</v>
      </c>
      <c r="B47" s="32" t="s">
        <v>53</v>
      </c>
      <c r="C47" s="136"/>
      <c r="D47" s="136"/>
      <c r="E47" s="42" t="s">
        <v>7</v>
      </c>
      <c r="F47" s="43">
        <f t="shared" ca="1" si="2"/>
        <v>1</v>
      </c>
      <c r="G47" s="50"/>
      <c r="H47" s="50"/>
      <c r="I47" s="49">
        <v>1</v>
      </c>
      <c r="J47" s="49">
        <v>1</v>
      </c>
      <c r="K47" s="49">
        <v>1</v>
      </c>
      <c r="L47" s="49">
        <v>1</v>
      </c>
      <c r="M47" s="45">
        <v>0</v>
      </c>
      <c r="N47" s="49">
        <v>1</v>
      </c>
      <c r="O47" s="45">
        <v>0</v>
      </c>
      <c r="P47" s="49">
        <v>1</v>
      </c>
      <c r="Q47" s="45">
        <v>0</v>
      </c>
      <c r="R47" s="49">
        <v>1</v>
      </c>
      <c r="S47" s="49">
        <v>1</v>
      </c>
      <c r="T47" s="45">
        <v>0</v>
      </c>
      <c r="U47" s="45">
        <v>0</v>
      </c>
      <c r="V47" s="72">
        <f t="shared" si="7"/>
        <v>0</v>
      </c>
    </row>
    <row r="48" spans="1:22" s="24" customFormat="1" ht="22.5" x14ac:dyDescent="0.2">
      <c r="A48" s="93">
        <f t="shared" ca="1" si="9"/>
        <v>81120</v>
      </c>
      <c r="B48" s="32" t="s">
        <v>54</v>
      </c>
      <c r="C48" s="136"/>
      <c r="D48" s="136"/>
      <c r="E48" s="42" t="s">
        <v>7</v>
      </c>
      <c r="F48" s="43">
        <f t="shared" ca="1" si="2"/>
        <v>1</v>
      </c>
      <c r="G48" s="50"/>
      <c r="H48" s="50"/>
      <c r="I48" s="49">
        <v>1</v>
      </c>
      <c r="J48" s="49">
        <v>1</v>
      </c>
      <c r="K48" s="49">
        <v>1</v>
      </c>
      <c r="L48" s="49">
        <v>1</v>
      </c>
      <c r="M48" s="45">
        <v>0</v>
      </c>
      <c r="N48" s="49">
        <v>1</v>
      </c>
      <c r="O48" s="45">
        <v>0</v>
      </c>
      <c r="P48" s="49">
        <v>1</v>
      </c>
      <c r="Q48" s="45">
        <v>0</v>
      </c>
      <c r="R48" s="49">
        <v>1</v>
      </c>
      <c r="S48" s="49">
        <v>1</v>
      </c>
      <c r="T48" s="45">
        <v>0</v>
      </c>
      <c r="U48" s="45">
        <v>0</v>
      </c>
      <c r="V48" s="72">
        <f t="shared" si="7"/>
        <v>0</v>
      </c>
    </row>
    <row r="49" spans="1:22" s="24" customFormat="1" x14ac:dyDescent="0.2">
      <c r="A49" s="93">
        <f t="shared" ca="1" si="9"/>
        <v>81120</v>
      </c>
      <c r="B49" s="32" t="s">
        <v>26</v>
      </c>
      <c r="C49" s="137"/>
      <c r="D49" s="137"/>
      <c r="E49" s="42" t="s">
        <v>9</v>
      </c>
      <c r="F49" s="43">
        <f t="shared" ca="1" si="2"/>
        <v>15</v>
      </c>
      <c r="G49" s="48"/>
      <c r="H49" s="48"/>
      <c r="I49" s="49">
        <v>15</v>
      </c>
      <c r="J49" s="49">
        <v>15</v>
      </c>
      <c r="K49" s="49">
        <v>15</v>
      </c>
      <c r="L49" s="49">
        <v>15</v>
      </c>
      <c r="M49" s="45">
        <v>0</v>
      </c>
      <c r="N49" s="49">
        <v>15</v>
      </c>
      <c r="O49" s="45">
        <v>0</v>
      </c>
      <c r="P49" s="49">
        <v>15</v>
      </c>
      <c r="Q49" s="45">
        <v>0</v>
      </c>
      <c r="R49" s="49">
        <v>15</v>
      </c>
      <c r="S49" s="49">
        <v>15</v>
      </c>
      <c r="T49" s="45">
        <v>0</v>
      </c>
      <c r="U49" s="45">
        <v>0</v>
      </c>
      <c r="V49" s="72">
        <f t="shared" si="7"/>
        <v>0</v>
      </c>
    </row>
    <row r="50" spans="1:22" s="24" customFormat="1" ht="33.75" x14ac:dyDescent="0.2">
      <c r="A50" s="65">
        <f ca="1">IF(VALUE(broj_sheet)&lt;10,
IF(OFFSET(A50,-1,0)=".",broj_sheet*10+(COUNTIF(INDIRECT(ADDRESS(1,COLUMN())&amp;":"&amp;ADDRESS(ROW()-1,COLUMN())),"&lt;99"))+1,
IF(OR(LEN(OFFSET(A50,-1,0))=2,AND(LEN(OFFSET(A50,-1,0))=0,LEN(OFFSET(A50,-3,0))=5)),
IF(LEN(OFFSET(A50,-1,0))=2,(OFFSET(A50,-1,0))*10+1,IF(AND(LEN(OFFSET(A50,-1,0))=0,LEN(OFFSET(A50,-3,0))=5),INT(LEFT(OFFSET(A50,-3,0),3))+1,"greška x")),
IF(LEN(OFFSET(A50,-1,0))=3,(OFFSET(A50,-1,0))*100+1,
IF(LEN(OFFSET(A50,-1,0))=5,(OFFSET(A50,-1,0))+1,"greška1")))),
IF(VALUE(broj_sheet)&gt;=10,
IF(OFFSET(A50,-1,0)= ".",broj_sheet*10+(COUNTIF(INDIRECT(ADDRESS(1,COLUMN())&amp;":"&amp;ADDRESS(ROW()-1,COLUMN())),"&lt;999"))+1,
IF(OR(LEN(OFFSET(A50,-1,0))=3,AND(LEN(OFFSET(A50,-1,0))=0,LEN(OFFSET(A50,-3,0))=6)),
IF(LEN(OFFSET(A50,-1,0))=3,(OFFSET(A50,-1,0))*10+1,IF(AND(LEN(OFFSET(A50,-1,0))=0,LEN(OFFSET(A50,-3,0))=6),INT(LEFT(OFFSET(A50,-3,0),4))+1,"greška y")),
IF(LEN(OFFSET(A50,-1,0))=4,(OFFSET(A50,-1,0))*100+1,
IF(LEN(OFFSET(A50,-1,0))=6,(OFFSET(A50,-1,0))+1,"greška2")))),"greška3"))</f>
        <v>81121</v>
      </c>
      <c r="B50" s="32" t="s">
        <v>149</v>
      </c>
      <c r="C50" s="46"/>
      <c r="D50" s="46"/>
      <c r="E50" s="42" t="s">
        <v>7</v>
      </c>
      <c r="F50" s="43">
        <f t="shared" ca="1" si="2"/>
        <v>3</v>
      </c>
      <c r="G50" s="44"/>
      <c r="H50" s="44">
        <f ca="1">G50*F50</f>
        <v>0</v>
      </c>
      <c r="I50" s="49">
        <v>3</v>
      </c>
      <c r="J50" s="49">
        <v>3</v>
      </c>
      <c r="K50" s="49">
        <v>3</v>
      </c>
      <c r="L50" s="49">
        <v>3</v>
      </c>
      <c r="M50" s="49">
        <v>5</v>
      </c>
      <c r="N50" s="49">
        <v>3</v>
      </c>
      <c r="O50" s="49">
        <v>1</v>
      </c>
      <c r="P50" s="49">
        <v>3</v>
      </c>
      <c r="Q50" s="49">
        <v>1</v>
      </c>
      <c r="R50" s="49">
        <v>3</v>
      </c>
      <c r="S50" s="49">
        <v>3</v>
      </c>
      <c r="T50" s="49">
        <v>0</v>
      </c>
      <c r="U50" s="49">
        <v>0</v>
      </c>
      <c r="V50" s="72">
        <f t="shared" si="7"/>
        <v>0</v>
      </c>
    </row>
    <row r="51" spans="1:22" s="24" customFormat="1" ht="78.75" x14ac:dyDescent="0.2">
      <c r="A51" s="65">
        <f ca="1">IF(VALUE(broj_sheet)&lt;10,
IF(OFFSET(A51,-1,0)=".",broj_sheet*10+(COUNTIF(INDIRECT(ADDRESS(1,COLUMN())&amp;":"&amp;ADDRESS(ROW()-1,COLUMN())),"&lt;99"))+1,
IF(OR(LEN(OFFSET(A51,-1,0))=2,AND(LEN(OFFSET(A51,-1,0))=0,LEN(OFFSET(A51,-3,0))=5)),
IF(LEN(OFFSET(A51,-1,0))=2,(OFFSET(A51,-1,0))*10+1,IF(AND(LEN(OFFSET(A51,-1,0))=0,LEN(OFFSET(A51,-3,0))=5),INT(LEFT(OFFSET(A51,-3,0),3))+1,"greška x")),
IF(LEN(OFFSET(A51,-1,0))=3,(OFFSET(A51,-1,0))*100+1,
IF(LEN(OFFSET(A51,-1,0))=5,(OFFSET(A51,-1,0))+1,"greška1")))),
IF(VALUE(broj_sheet)&gt;=10,
IF(OFFSET(A51,-1,0)= ".",broj_sheet*10+(COUNTIF(INDIRECT(ADDRESS(1,COLUMN())&amp;":"&amp;ADDRESS(ROW()-1,COLUMN())),"&lt;999"))+1,
IF(OR(LEN(OFFSET(A51,-1,0))=3,AND(LEN(OFFSET(A51,-1,0))=0,LEN(OFFSET(A51,-3,0))=6)),
IF(LEN(OFFSET(A51,-1,0))=3,(OFFSET(A51,-1,0))*10+1,IF(AND(LEN(OFFSET(A51,-1,0))=0,LEN(OFFSET(A51,-3,0))=6),INT(LEFT(OFFSET(A51,-3,0),4))+1,"greška y")),
IF(LEN(OFFSET(A51,-1,0))=4,(OFFSET(A51,-1,0))*100+1,
IF(LEN(OFFSET(A51,-1,0))=6,(OFFSET(A51,-1,0))+1,"greška2")))),"greška3"))</f>
        <v>81122</v>
      </c>
      <c r="B51" s="32" t="s">
        <v>152</v>
      </c>
      <c r="C51" s="46"/>
      <c r="D51" s="46"/>
      <c r="E51" s="42" t="s">
        <v>7</v>
      </c>
      <c r="F51" s="43">
        <f t="shared" ca="1" si="2"/>
        <v>4</v>
      </c>
      <c r="G51" s="44"/>
      <c r="H51" s="44">
        <f ca="1">G51*F51</f>
        <v>0</v>
      </c>
      <c r="I51" s="49">
        <v>2</v>
      </c>
      <c r="J51" s="45">
        <v>0</v>
      </c>
      <c r="K51" s="45">
        <v>6</v>
      </c>
      <c r="L51" s="45">
        <v>4</v>
      </c>
      <c r="M51" s="45">
        <v>10</v>
      </c>
      <c r="N51" s="45">
        <v>4</v>
      </c>
      <c r="O51" s="45">
        <v>10</v>
      </c>
      <c r="P51" s="45">
        <v>4</v>
      </c>
      <c r="Q51" s="45">
        <v>8</v>
      </c>
      <c r="R51" s="45">
        <v>6</v>
      </c>
      <c r="S51" s="45">
        <v>4</v>
      </c>
      <c r="T51" s="45">
        <v>0</v>
      </c>
      <c r="U51" s="45">
        <v>0</v>
      </c>
      <c r="V51" s="72">
        <f t="shared" si="7"/>
        <v>0</v>
      </c>
    </row>
    <row r="52" spans="1:22" x14ac:dyDescent="0.2">
      <c r="A52" s="120"/>
      <c r="B52" s="121"/>
      <c r="C52" s="121"/>
      <c r="D52" s="121"/>
      <c r="E52" s="121"/>
      <c r="F52" s="122" t="str">
        <f>"Ukupno "&amp;LOWER(B6)&amp;" - "&amp;LOWER(B7)&amp;":"</f>
        <v>Ukupno sustav video nadzora - oprema:</v>
      </c>
      <c r="G52" s="160">
        <f ca="1">SUM(H8:H51)</f>
        <v>0</v>
      </c>
      <c r="H52" s="160"/>
      <c r="I52" s="49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72">
        <f t="shared" ca="1" si="7"/>
        <v>0</v>
      </c>
    </row>
    <row r="53" spans="1:22" s="24" customFormat="1" x14ac:dyDescent="0.2">
      <c r="A53" s="65"/>
      <c r="B53" s="29"/>
      <c r="C53" s="28"/>
      <c r="D53" s="28"/>
      <c r="E53" s="28"/>
      <c r="F53" s="28"/>
      <c r="G53" s="33"/>
      <c r="H53" s="64"/>
      <c r="I53" s="49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72"/>
    </row>
    <row r="54" spans="1:22" s="24" customFormat="1" x14ac:dyDescent="0.2">
      <c r="A54" s="34">
        <f ca="1">IF(VALUE(broj_sheet)&lt;10,
IF(OFFSET(A54,-1,0)=".",broj_sheet*10+(COUNTIF(INDIRECT(ADDRESS(1,COLUMN())&amp;":"&amp;ADDRESS(ROW()-1,COLUMN())),"&lt;99"))+1,
IF(OR(LEN(OFFSET(A54,-1,0))=2,AND(LEN(OFFSET(A54,-1,0))=0,LEN(OFFSET(A54,-3,0))=5)),
IF(LEN(OFFSET(A54,-1,0))=2,(OFFSET(A54,-1,0))*10+1,IF(AND(LEN(OFFSET(A54,-1,0))=0,LEN(OFFSET(A54,-3,0))=5),INT(LEFT(OFFSET(A54,-3,0),3))+1,"greška x")),
IF(LEN(OFFSET(A54,-1,0))=3,(OFFSET(A54,-1,0))*100+1,
IF(LEN(OFFSET(A54,-1,0))=5,(OFFSET(A54,-1,0))+1,"greška1")))),
IF(VALUE(broj_sheet)&gt;=10,
IF(OFFSET(A54,-1,0)= ".",broj_sheet*10+(COUNTIF(INDIRECT(ADDRESS(1,COLUMN())&amp;":"&amp;ADDRESS(ROW()-1,COLUMN())),"&lt;999"))+1,
IF(OR(LEN(OFFSET(A54,-1,0))=3,AND(LEN(OFFSET(A54,-1,0))=0,LEN(OFFSET(A54,-3,0))=6)),
IF(LEN(OFFSET(A54,-1,0))=3,(OFFSET(A54,-1,0))*10+1,IF(AND(LEN(OFFSET(A54,-1,0))=0,LEN(OFFSET(A54,-3,0))=6),INT(LEFT(OFFSET(A54,-3,0),4))+1,"greška y")),
IF(LEN(OFFSET(A54,-1,0))=4,(OFFSET(A54,-1,0))*100+1,
IF(LEN(OFFSET(A54,-1,0))=6,(OFFSET(A54,-1,0))+1,"greška2")))),"greška3"))</f>
        <v>812</v>
      </c>
      <c r="B54" s="29" t="s">
        <v>10</v>
      </c>
      <c r="C54" s="28"/>
      <c r="D54" s="28"/>
      <c r="E54" s="30"/>
      <c r="F54" s="30"/>
      <c r="G54" s="31"/>
      <c r="H54" s="30"/>
      <c r="I54" s="49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72"/>
    </row>
    <row r="55" spans="1:22" s="24" customFormat="1" ht="33.75" x14ac:dyDescent="0.2">
      <c r="A55" s="65">
        <f ca="1">IF(VALUE(broj_sheet)&lt;10,
IF(OFFSET(A55,-1,0)=".",broj_sheet*10+(COUNTIF(INDIRECT(ADDRESS(1,COLUMN())&amp;":"&amp;ADDRESS(ROW()-1,COLUMN())),"&lt;99"))+1,
IF(OR(LEN(OFFSET(A55,-1,0))=2,AND(LEN(OFFSET(A55,-1,0))=0,LEN(OFFSET(A55,-3,0))=5)),
IF(LEN(OFFSET(A55,-1,0))=2,(OFFSET(A55,-1,0))*10+1,IF(AND(LEN(OFFSET(A55,-1,0))=0,LEN(OFFSET(A55,-3,0))=5),INT(LEFT(OFFSET(A55,-3,0),3))+1,"greška x")),
IF(LEN(OFFSET(A55,-1,0))=3,(OFFSET(A55,-1,0))*100+1,
IF(LEN(OFFSET(A55,-1,0))=5,(OFFSET(A55,-1,0))+1,"greška1")))),
IF(VALUE(broj_sheet)&gt;=10,
IF(OFFSET(A55,-1,0)= ".",broj_sheet*10+(COUNTIF(INDIRECT(ADDRESS(1,COLUMN())&amp;":"&amp;ADDRESS(ROW()-1,COLUMN())),"&lt;999"))+1,
IF(OR(LEN(OFFSET(A55,-1,0))=3,AND(LEN(OFFSET(A55,-1,0))=0,LEN(OFFSET(A55,-3,0))=6)),
IF(LEN(OFFSET(A55,-1,0))=3,(OFFSET(A55,-1,0))*10+1,IF(AND(LEN(OFFSET(A55,-1,0))=0,LEN(OFFSET(A55,-3,0))=6),INT(LEFT(OFFSET(A55,-3,0),4))+1,"greška y")),
IF(LEN(OFFSET(A55,-1,0))=4,(OFFSET(A55,-1,0))*100+1,
IF(LEN(OFFSET(A55,-1,0))=6,(OFFSET(A55,-1,0))+1,"greška2")))),"greška3"))</f>
        <v>81201</v>
      </c>
      <c r="B55" s="32" t="s">
        <v>99</v>
      </c>
      <c r="C55" s="46"/>
      <c r="D55" s="46"/>
      <c r="E55" s="42" t="s">
        <v>9</v>
      </c>
      <c r="F55" s="43">
        <f t="shared" ref="F55:F72" ca="1" si="10">INDIRECT(ADDRESS(ROW(),COLUMN()+2+broj_sheet))</f>
        <v>300</v>
      </c>
      <c r="G55" s="44"/>
      <c r="H55" s="44">
        <f ca="1">G55*F55</f>
        <v>0</v>
      </c>
      <c r="I55" s="49">
        <v>250</v>
      </c>
      <c r="J55" s="45">
        <v>300</v>
      </c>
      <c r="K55" s="45">
        <v>125</v>
      </c>
      <c r="L55" s="45">
        <v>300</v>
      </c>
      <c r="M55" s="45">
        <v>400</v>
      </c>
      <c r="N55" s="45">
        <v>50</v>
      </c>
      <c r="O55" s="45">
        <v>400</v>
      </c>
      <c r="P55" s="45">
        <v>300</v>
      </c>
      <c r="Q55" s="45">
        <v>400</v>
      </c>
      <c r="R55" s="45">
        <v>350</v>
      </c>
      <c r="S55" s="45">
        <v>150</v>
      </c>
      <c r="T55" s="49">
        <v>0</v>
      </c>
      <c r="U55" s="45">
        <v>0</v>
      </c>
      <c r="V55" s="72">
        <f t="shared" ref="V55:V73" si="11">SUM(I55:U55)*G55</f>
        <v>0</v>
      </c>
    </row>
    <row r="56" spans="1:22" s="24" customFormat="1" ht="33.75" x14ac:dyDescent="0.2">
      <c r="A56" s="65">
        <f t="shared" ref="A56:A72" ca="1" si="12">IF(VALUE(broj_sheet)&lt;10,
IF(OFFSET(A56,-1,0)=".",broj_sheet*10+(COUNTIF(INDIRECT(ADDRESS(1,COLUMN())&amp;":"&amp;ADDRESS(ROW()-1,COLUMN())),"&lt;99"))+1,
IF(OR(LEN(OFFSET(A56,-1,0))=2,AND(LEN(OFFSET(A56,-1,0))=0,LEN(OFFSET(A56,-3,0))=5)),
IF(LEN(OFFSET(A56,-1,0))=2,(OFFSET(A56,-1,0))*10+1,IF(AND(LEN(OFFSET(A56,-1,0))=0,LEN(OFFSET(A56,-3,0))=5),INT(LEFT(OFFSET(A56,-3,0),3))+1,"greška x")),
IF(LEN(OFFSET(A56,-1,0))=3,(OFFSET(A56,-1,0))*100+1,
IF(LEN(OFFSET(A56,-1,0))=5,(OFFSET(A56,-1,0))+1,"greška1")))),
IF(VALUE(broj_sheet)&gt;=10,
IF(OFFSET(A56,-1,0)= ".",broj_sheet*10+(COUNTIF(INDIRECT(ADDRESS(1,COLUMN())&amp;":"&amp;ADDRESS(ROW()-1,COLUMN())),"&lt;999"))+1,
IF(OR(LEN(OFFSET(A56,-1,0))=3,AND(LEN(OFFSET(A56,-1,0))=0,LEN(OFFSET(A56,-3,0))=6)),
IF(LEN(OFFSET(A56,-1,0))=3,(OFFSET(A56,-1,0))*10+1,IF(AND(LEN(OFFSET(A56,-1,0))=0,LEN(OFFSET(A56,-3,0))=6),INT(LEFT(OFFSET(A56,-3,0),4))+1,"greška y")),
IF(LEN(OFFSET(A56,-1,0))=4,(OFFSET(A56,-1,0))*100+1,
IF(LEN(OFFSET(A56,-1,0))=6,(OFFSET(A56,-1,0))+1,"greška2")))),"greška3"))</f>
        <v>81202</v>
      </c>
      <c r="B56" s="32" t="s">
        <v>100</v>
      </c>
      <c r="C56" s="46"/>
      <c r="D56" s="46"/>
      <c r="E56" s="42" t="s">
        <v>9</v>
      </c>
      <c r="F56" s="43">
        <f t="shared" ca="1" si="10"/>
        <v>75</v>
      </c>
      <c r="G56" s="44"/>
      <c r="H56" s="44">
        <f t="shared" ref="H56:H72" ca="1" si="13">G56*F56</f>
        <v>0</v>
      </c>
      <c r="I56" s="49">
        <v>75</v>
      </c>
      <c r="J56" s="45">
        <v>0</v>
      </c>
      <c r="K56" s="45">
        <v>0</v>
      </c>
      <c r="L56" s="45">
        <v>0</v>
      </c>
      <c r="M56" s="45">
        <v>1200</v>
      </c>
      <c r="N56" s="45">
        <v>100</v>
      </c>
      <c r="O56" s="45">
        <v>0</v>
      </c>
      <c r="P56" s="45">
        <v>75</v>
      </c>
      <c r="Q56" s="45">
        <v>0</v>
      </c>
      <c r="R56" s="45">
        <v>150</v>
      </c>
      <c r="S56" s="45">
        <v>100</v>
      </c>
      <c r="T56" s="49">
        <v>0</v>
      </c>
      <c r="U56" s="45">
        <v>0</v>
      </c>
      <c r="V56" s="72">
        <f t="shared" si="11"/>
        <v>0</v>
      </c>
    </row>
    <row r="57" spans="1:22" s="24" customFormat="1" ht="33.75" x14ac:dyDescent="0.2">
      <c r="A57" s="65">
        <f t="shared" ca="1" si="12"/>
        <v>81203</v>
      </c>
      <c r="B57" s="32" t="s">
        <v>101</v>
      </c>
      <c r="C57" s="46"/>
      <c r="D57" s="46"/>
      <c r="E57" s="42" t="s">
        <v>9</v>
      </c>
      <c r="F57" s="43">
        <f t="shared" ca="1" si="10"/>
        <v>20</v>
      </c>
      <c r="G57" s="44"/>
      <c r="H57" s="44">
        <f t="shared" ca="1" si="13"/>
        <v>0</v>
      </c>
      <c r="I57" s="49">
        <v>20</v>
      </c>
      <c r="J57" s="45">
        <v>15</v>
      </c>
      <c r="K57" s="45">
        <v>0</v>
      </c>
      <c r="L57" s="45">
        <v>10</v>
      </c>
      <c r="M57" s="45">
        <v>50</v>
      </c>
      <c r="N57" s="45">
        <v>20</v>
      </c>
      <c r="O57" s="45">
        <v>50</v>
      </c>
      <c r="P57" s="45">
        <v>20</v>
      </c>
      <c r="Q57" s="45">
        <v>40</v>
      </c>
      <c r="R57" s="45">
        <v>30</v>
      </c>
      <c r="S57" s="45">
        <v>20</v>
      </c>
      <c r="T57" s="49">
        <v>0</v>
      </c>
      <c r="U57" s="45">
        <v>0</v>
      </c>
      <c r="V57" s="72">
        <f t="shared" si="11"/>
        <v>0</v>
      </c>
    </row>
    <row r="58" spans="1:22" s="24" customFormat="1" ht="33.75" x14ac:dyDescent="0.2">
      <c r="A58" s="65">
        <f t="shared" ca="1" si="12"/>
        <v>81204</v>
      </c>
      <c r="B58" s="32" t="s">
        <v>102</v>
      </c>
      <c r="C58" s="46"/>
      <c r="D58" s="46"/>
      <c r="E58" s="42" t="s">
        <v>9</v>
      </c>
      <c r="F58" s="43">
        <f t="shared" ca="1" si="10"/>
        <v>300</v>
      </c>
      <c r="G58" s="44"/>
      <c r="H58" s="44">
        <f t="shared" ca="1" si="13"/>
        <v>0</v>
      </c>
      <c r="I58" s="49">
        <v>200</v>
      </c>
      <c r="J58" s="45">
        <v>250</v>
      </c>
      <c r="K58" s="45">
        <v>400</v>
      </c>
      <c r="L58" s="45">
        <v>350</v>
      </c>
      <c r="M58" s="45">
        <v>720</v>
      </c>
      <c r="N58" s="45">
        <v>400</v>
      </c>
      <c r="O58" s="45">
        <v>250</v>
      </c>
      <c r="P58" s="45">
        <v>300</v>
      </c>
      <c r="Q58" s="45">
        <v>130</v>
      </c>
      <c r="R58" s="45">
        <v>225</v>
      </c>
      <c r="S58" s="45">
        <v>350</v>
      </c>
      <c r="T58" s="49">
        <v>0</v>
      </c>
      <c r="U58" s="45">
        <v>850</v>
      </c>
      <c r="V58" s="72">
        <f t="shared" si="11"/>
        <v>0</v>
      </c>
    </row>
    <row r="59" spans="1:22" s="24" customFormat="1" ht="33.75" x14ac:dyDescent="0.2">
      <c r="A59" s="65">
        <f t="shared" ca="1" si="12"/>
        <v>81205</v>
      </c>
      <c r="B59" s="32" t="s">
        <v>103</v>
      </c>
      <c r="C59" s="46"/>
      <c r="D59" s="46"/>
      <c r="E59" s="42" t="s">
        <v>9</v>
      </c>
      <c r="F59" s="43">
        <f t="shared" ca="1" si="10"/>
        <v>20</v>
      </c>
      <c r="G59" s="44"/>
      <c r="H59" s="44">
        <f t="shared" ca="1" si="13"/>
        <v>0</v>
      </c>
      <c r="I59" s="49">
        <v>20</v>
      </c>
      <c r="J59" s="45">
        <v>20</v>
      </c>
      <c r="K59" s="49">
        <v>20</v>
      </c>
      <c r="L59" s="49">
        <v>20</v>
      </c>
      <c r="M59" s="49">
        <v>20</v>
      </c>
      <c r="N59" s="45">
        <v>20</v>
      </c>
      <c r="O59" s="49">
        <v>20</v>
      </c>
      <c r="P59" s="49">
        <v>20</v>
      </c>
      <c r="Q59" s="49">
        <v>20</v>
      </c>
      <c r="R59" s="49">
        <v>20</v>
      </c>
      <c r="S59" s="49">
        <v>20</v>
      </c>
      <c r="T59" s="49">
        <v>0</v>
      </c>
      <c r="U59" s="45">
        <v>50</v>
      </c>
      <c r="V59" s="72">
        <f t="shared" si="11"/>
        <v>0</v>
      </c>
    </row>
    <row r="60" spans="1:22" s="24" customFormat="1" ht="33.75" x14ac:dyDescent="0.2">
      <c r="A60" s="65">
        <f t="shared" ca="1" si="12"/>
        <v>81206</v>
      </c>
      <c r="B60" s="32" t="s">
        <v>104</v>
      </c>
      <c r="C60" s="46"/>
      <c r="D60" s="46"/>
      <c r="E60" s="42" t="s">
        <v>9</v>
      </c>
      <c r="F60" s="43">
        <f t="shared" ca="1" si="10"/>
        <v>20</v>
      </c>
      <c r="G60" s="44"/>
      <c r="H60" s="44">
        <f t="shared" ca="1" si="13"/>
        <v>0</v>
      </c>
      <c r="I60" s="49">
        <v>20</v>
      </c>
      <c r="J60" s="45">
        <v>20</v>
      </c>
      <c r="K60" s="45">
        <v>20</v>
      </c>
      <c r="L60" s="45">
        <v>20</v>
      </c>
      <c r="M60" s="45">
        <v>20</v>
      </c>
      <c r="N60" s="45">
        <v>20</v>
      </c>
      <c r="O60" s="45">
        <v>20</v>
      </c>
      <c r="P60" s="45">
        <v>20</v>
      </c>
      <c r="Q60" s="45">
        <v>20</v>
      </c>
      <c r="R60" s="45">
        <v>20</v>
      </c>
      <c r="S60" s="45">
        <v>20</v>
      </c>
      <c r="T60" s="49">
        <v>0</v>
      </c>
      <c r="U60" s="45">
        <v>0</v>
      </c>
      <c r="V60" s="72">
        <f t="shared" si="11"/>
        <v>0</v>
      </c>
    </row>
    <row r="61" spans="1:22" s="24" customFormat="1" ht="33.75" x14ac:dyDescent="0.2">
      <c r="A61" s="65">
        <f t="shared" ca="1" si="12"/>
        <v>81207</v>
      </c>
      <c r="B61" s="32" t="s">
        <v>128</v>
      </c>
      <c r="C61" s="46"/>
      <c r="D61" s="46"/>
      <c r="E61" s="42" t="s">
        <v>9</v>
      </c>
      <c r="F61" s="43">
        <f t="shared" ca="1" si="10"/>
        <v>20</v>
      </c>
      <c r="G61" s="44"/>
      <c r="H61" s="44">
        <f t="shared" ca="1" si="13"/>
        <v>0</v>
      </c>
      <c r="I61" s="49">
        <v>20</v>
      </c>
      <c r="J61" s="45">
        <v>20</v>
      </c>
      <c r="K61" s="45">
        <v>20</v>
      </c>
      <c r="L61" s="45">
        <v>20</v>
      </c>
      <c r="M61" s="45">
        <v>20</v>
      </c>
      <c r="N61" s="45">
        <v>20</v>
      </c>
      <c r="O61" s="45">
        <v>20</v>
      </c>
      <c r="P61" s="45">
        <v>20</v>
      </c>
      <c r="Q61" s="45">
        <v>20</v>
      </c>
      <c r="R61" s="45">
        <v>20</v>
      </c>
      <c r="S61" s="45">
        <v>20</v>
      </c>
      <c r="T61" s="49">
        <v>0</v>
      </c>
      <c r="U61" s="45">
        <v>20</v>
      </c>
      <c r="V61" s="72">
        <f t="shared" si="11"/>
        <v>0</v>
      </c>
    </row>
    <row r="62" spans="1:22" s="24" customFormat="1" ht="33.75" x14ac:dyDescent="0.2">
      <c r="A62" s="65">
        <f t="shared" ca="1" si="12"/>
        <v>81208</v>
      </c>
      <c r="B62" s="32" t="s">
        <v>153</v>
      </c>
      <c r="C62" s="46"/>
      <c r="D62" s="46"/>
      <c r="E62" s="42" t="s">
        <v>9</v>
      </c>
      <c r="F62" s="43">
        <f t="shared" ca="1" si="10"/>
        <v>300</v>
      </c>
      <c r="G62" s="44"/>
      <c r="H62" s="44">
        <f t="shared" ca="1" si="13"/>
        <v>0</v>
      </c>
      <c r="I62" s="49">
        <v>400</v>
      </c>
      <c r="J62" s="45">
        <v>350</v>
      </c>
      <c r="K62" s="45">
        <v>450</v>
      </c>
      <c r="L62" s="45">
        <v>400</v>
      </c>
      <c r="M62" s="45">
        <v>550</v>
      </c>
      <c r="N62" s="45">
        <v>400</v>
      </c>
      <c r="O62" s="45">
        <v>250</v>
      </c>
      <c r="P62" s="45">
        <v>300</v>
      </c>
      <c r="Q62" s="45">
        <v>200</v>
      </c>
      <c r="R62" s="45">
        <v>300</v>
      </c>
      <c r="S62" s="45">
        <v>400</v>
      </c>
      <c r="T62" s="49">
        <v>0</v>
      </c>
      <c r="U62" s="45">
        <v>1700</v>
      </c>
      <c r="V62" s="72">
        <f t="shared" si="11"/>
        <v>0</v>
      </c>
    </row>
    <row r="63" spans="1:22" s="24" customFormat="1" ht="45" x14ac:dyDescent="0.2">
      <c r="A63" s="65">
        <f t="shared" ca="1" si="12"/>
        <v>81209</v>
      </c>
      <c r="B63" s="32" t="s">
        <v>139</v>
      </c>
      <c r="C63" s="46" t="s">
        <v>23</v>
      </c>
      <c r="D63" s="46" t="s">
        <v>23</v>
      </c>
      <c r="E63" s="42" t="s">
        <v>9</v>
      </c>
      <c r="F63" s="43">
        <f t="shared" ca="1" si="10"/>
        <v>250</v>
      </c>
      <c r="G63" s="44"/>
      <c r="H63" s="44">
        <f t="shared" ca="1" si="13"/>
        <v>0</v>
      </c>
      <c r="I63" s="49">
        <v>200</v>
      </c>
      <c r="J63" s="45">
        <v>300</v>
      </c>
      <c r="K63" s="45">
        <v>0</v>
      </c>
      <c r="L63" s="45">
        <v>0</v>
      </c>
      <c r="M63" s="45">
        <v>800</v>
      </c>
      <c r="N63" s="45">
        <v>0</v>
      </c>
      <c r="O63" s="45">
        <v>0</v>
      </c>
      <c r="P63" s="45">
        <v>250</v>
      </c>
      <c r="Q63" s="45">
        <v>0</v>
      </c>
      <c r="R63" s="45">
        <v>0</v>
      </c>
      <c r="S63" s="45">
        <v>0</v>
      </c>
      <c r="T63" s="49">
        <v>0</v>
      </c>
      <c r="U63" s="45">
        <v>0</v>
      </c>
      <c r="V63" s="72">
        <f t="shared" si="11"/>
        <v>0</v>
      </c>
    </row>
    <row r="64" spans="1:22" s="92" customFormat="1" ht="33.75" x14ac:dyDescent="0.2">
      <c r="A64" s="73">
        <f t="shared" ca="1" si="12"/>
        <v>81210</v>
      </c>
      <c r="B64" s="32" t="s">
        <v>74</v>
      </c>
      <c r="C64" s="46" t="s">
        <v>23</v>
      </c>
      <c r="D64" s="46" t="s">
        <v>23</v>
      </c>
      <c r="E64" s="42" t="s">
        <v>9</v>
      </c>
      <c r="F64" s="43">
        <f t="shared" ca="1" si="10"/>
        <v>10</v>
      </c>
      <c r="G64" s="44"/>
      <c r="H64" s="44">
        <f t="shared" ca="1" si="13"/>
        <v>0</v>
      </c>
      <c r="I64" s="91">
        <v>10</v>
      </c>
      <c r="J64" s="91">
        <v>10</v>
      </c>
      <c r="K64" s="91">
        <v>10</v>
      </c>
      <c r="L64" s="91">
        <v>10</v>
      </c>
      <c r="M64" s="91">
        <v>30</v>
      </c>
      <c r="N64" s="91">
        <v>10</v>
      </c>
      <c r="O64" s="91">
        <v>10</v>
      </c>
      <c r="P64" s="91">
        <v>10</v>
      </c>
      <c r="Q64" s="91">
        <v>10</v>
      </c>
      <c r="R64" s="91">
        <v>10</v>
      </c>
      <c r="S64" s="91">
        <v>10</v>
      </c>
      <c r="T64" s="49">
        <v>0</v>
      </c>
      <c r="U64" s="91">
        <v>10</v>
      </c>
      <c r="V64" s="72">
        <f t="shared" si="11"/>
        <v>0</v>
      </c>
    </row>
    <row r="65" spans="1:22" s="92" customFormat="1" ht="33.75" x14ac:dyDescent="0.2">
      <c r="A65" s="73">
        <f t="shared" ca="1" si="12"/>
        <v>81211</v>
      </c>
      <c r="B65" s="32" t="s">
        <v>75</v>
      </c>
      <c r="C65" s="46" t="s">
        <v>23</v>
      </c>
      <c r="D65" s="46" t="s">
        <v>23</v>
      </c>
      <c r="E65" s="42" t="s">
        <v>9</v>
      </c>
      <c r="F65" s="43">
        <f t="shared" ca="1" si="10"/>
        <v>20</v>
      </c>
      <c r="G65" s="44"/>
      <c r="H65" s="44">
        <f t="shared" ca="1" si="13"/>
        <v>0</v>
      </c>
      <c r="I65" s="91">
        <v>20</v>
      </c>
      <c r="J65" s="91">
        <v>20</v>
      </c>
      <c r="K65" s="91">
        <v>20</v>
      </c>
      <c r="L65" s="91">
        <v>20</v>
      </c>
      <c r="M65" s="91">
        <v>40</v>
      </c>
      <c r="N65" s="91">
        <v>20</v>
      </c>
      <c r="O65" s="91">
        <v>20</v>
      </c>
      <c r="P65" s="91">
        <v>20</v>
      </c>
      <c r="Q65" s="91">
        <v>20</v>
      </c>
      <c r="R65" s="91">
        <v>20</v>
      </c>
      <c r="S65" s="91">
        <v>20</v>
      </c>
      <c r="T65" s="49">
        <v>0</v>
      </c>
      <c r="U65" s="91">
        <v>20</v>
      </c>
      <c r="V65" s="72">
        <f t="shared" si="11"/>
        <v>0</v>
      </c>
    </row>
    <row r="66" spans="1:22" s="92" customFormat="1" ht="45" x14ac:dyDescent="0.2">
      <c r="A66" s="73">
        <f t="shared" ca="1" si="12"/>
        <v>81212</v>
      </c>
      <c r="B66" s="32" t="s">
        <v>132</v>
      </c>
      <c r="C66" s="46" t="s">
        <v>23</v>
      </c>
      <c r="D66" s="46" t="s">
        <v>23</v>
      </c>
      <c r="E66" s="42" t="s">
        <v>9</v>
      </c>
      <c r="F66" s="43">
        <f t="shared" ca="1" si="10"/>
        <v>5</v>
      </c>
      <c r="G66" s="44"/>
      <c r="H66" s="44">
        <f t="shared" ca="1" si="13"/>
        <v>0</v>
      </c>
      <c r="I66" s="91">
        <v>5</v>
      </c>
      <c r="J66" s="91">
        <v>5</v>
      </c>
      <c r="K66" s="91">
        <v>5</v>
      </c>
      <c r="L66" s="91">
        <v>5</v>
      </c>
      <c r="M66" s="91">
        <v>20</v>
      </c>
      <c r="N66" s="91">
        <v>5</v>
      </c>
      <c r="O66" s="91">
        <v>5</v>
      </c>
      <c r="P66" s="91">
        <v>5</v>
      </c>
      <c r="Q66" s="91">
        <v>5</v>
      </c>
      <c r="R66" s="91">
        <v>5</v>
      </c>
      <c r="S66" s="91">
        <v>5</v>
      </c>
      <c r="T66" s="49">
        <v>0</v>
      </c>
      <c r="U66" s="68">
        <v>40</v>
      </c>
      <c r="V66" s="72">
        <f t="shared" si="11"/>
        <v>0</v>
      </c>
    </row>
    <row r="67" spans="1:22" s="92" customFormat="1" ht="45" x14ac:dyDescent="0.2">
      <c r="A67" s="73">
        <f t="shared" ca="1" si="12"/>
        <v>81213</v>
      </c>
      <c r="B67" s="32" t="s">
        <v>71</v>
      </c>
      <c r="C67" s="46" t="s">
        <v>23</v>
      </c>
      <c r="D67" s="46" t="s">
        <v>23</v>
      </c>
      <c r="E67" s="42" t="s">
        <v>9</v>
      </c>
      <c r="F67" s="43">
        <f t="shared" ca="1" si="10"/>
        <v>25</v>
      </c>
      <c r="G67" s="44"/>
      <c r="H67" s="44">
        <f t="shared" ca="1" si="13"/>
        <v>0</v>
      </c>
      <c r="I67" s="91">
        <v>25</v>
      </c>
      <c r="J67" s="91">
        <v>25</v>
      </c>
      <c r="K67" s="91">
        <v>25</v>
      </c>
      <c r="L67" s="91">
        <v>25</v>
      </c>
      <c r="M67" s="91">
        <v>50</v>
      </c>
      <c r="N67" s="91">
        <v>25</v>
      </c>
      <c r="O67" s="91">
        <v>25</v>
      </c>
      <c r="P67" s="91">
        <v>25</v>
      </c>
      <c r="Q67" s="91">
        <v>25</v>
      </c>
      <c r="R67" s="91">
        <v>25</v>
      </c>
      <c r="S67" s="91">
        <v>25</v>
      </c>
      <c r="T67" s="49">
        <v>0</v>
      </c>
      <c r="U67" s="68">
        <v>40</v>
      </c>
      <c r="V67" s="72">
        <f t="shared" si="11"/>
        <v>0</v>
      </c>
    </row>
    <row r="68" spans="1:22" s="92" customFormat="1" ht="45" x14ac:dyDescent="0.2">
      <c r="A68" s="73">
        <f t="shared" ca="1" si="12"/>
        <v>81214</v>
      </c>
      <c r="B68" s="32" t="s">
        <v>76</v>
      </c>
      <c r="C68" s="46" t="s">
        <v>23</v>
      </c>
      <c r="D68" s="46" t="s">
        <v>23</v>
      </c>
      <c r="E68" s="42" t="s">
        <v>9</v>
      </c>
      <c r="F68" s="43">
        <f t="shared" ca="1" si="10"/>
        <v>40</v>
      </c>
      <c r="G68" s="44"/>
      <c r="H68" s="44">
        <f t="shared" ca="1" si="13"/>
        <v>0</v>
      </c>
      <c r="I68" s="91">
        <v>40</v>
      </c>
      <c r="J68" s="91">
        <v>40</v>
      </c>
      <c r="K68" s="91">
        <v>40</v>
      </c>
      <c r="L68" s="91">
        <v>40</v>
      </c>
      <c r="M68" s="91">
        <v>60</v>
      </c>
      <c r="N68" s="91">
        <v>40</v>
      </c>
      <c r="O68" s="91">
        <v>40</v>
      </c>
      <c r="P68" s="91">
        <v>40</v>
      </c>
      <c r="Q68" s="91">
        <v>40</v>
      </c>
      <c r="R68" s="91">
        <v>40</v>
      </c>
      <c r="S68" s="91">
        <v>40</v>
      </c>
      <c r="T68" s="49">
        <v>0</v>
      </c>
      <c r="U68" s="91">
        <v>40</v>
      </c>
      <c r="V68" s="72">
        <f t="shared" si="11"/>
        <v>0</v>
      </c>
    </row>
    <row r="69" spans="1:22" s="92" customFormat="1" ht="22.5" x14ac:dyDescent="0.2">
      <c r="A69" s="73">
        <f t="shared" ca="1" si="12"/>
        <v>81215</v>
      </c>
      <c r="B69" s="32" t="s">
        <v>134</v>
      </c>
      <c r="C69" s="46" t="s">
        <v>23</v>
      </c>
      <c r="D69" s="46" t="s">
        <v>23</v>
      </c>
      <c r="E69" s="42" t="s">
        <v>9</v>
      </c>
      <c r="F69" s="43">
        <f t="shared" ca="1" si="10"/>
        <v>10</v>
      </c>
      <c r="G69" s="44"/>
      <c r="H69" s="44">
        <f t="shared" ca="1" si="13"/>
        <v>0</v>
      </c>
      <c r="I69" s="91">
        <v>10</v>
      </c>
      <c r="J69" s="91">
        <v>10</v>
      </c>
      <c r="K69" s="91">
        <v>10</v>
      </c>
      <c r="L69" s="91">
        <v>10</v>
      </c>
      <c r="M69" s="91">
        <v>15</v>
      </c>
      <c r="N69" s="91">
        <v>10</v>
      </c>
      <c r="O69" s="91">
        <v>15</v>
      </c>
      <c r="P69" s="91">
        <v>10</v>
      </c>
      <c r="Q69" s="91">
        <v>15</v>
      </c>
      <c r="R69" s="91">
        <v>15</v>
      </c>
      <c r="S69" s="91">
        <v>10</v>
      </c>
      <c r="T69" s="49">
        <v>0</v>
      </c>
      <c r="U69" s="91">
        <v>50</v>
      </c>
      <c r="V69" s="72">
        <f t="shared" si="11"/>
        <v>0</v>
      </c>
    </row>
    <row r="70" spans="1:22" s="92" customFormat="1" ht="45" x14ac:dyDescent="0.2">
      <c r="A70" s="73">
        <f t="shared" ca="1" si="12"/>
        <v>81216</v>
      </c>
      <c r="B70" s="32" t="s">
        <v>77</v>
      </c>
      <c r="C70" s="46" t="s">
        <v>23</v>
      </c>
      <c r="D70" s="46" t="s">
        <v>23</v>
      </c>
      <c r="E70" s="42" t="s">
        <v>8</v>
      </c>
      <c r="F70" s="43">
        <f t="shared" ca="1" si="10"/>
        <v>1</v>
      </c>
      <c r="G70" s="44"/>
      <c r="H70" s="44">
        <f t="shared" ca="1" si="13"/>
        <v>0</v>
      </c>
      <c r="I70" s="91">
        <v>1</v>
      </c>
      <c r="J70" s="91">
        <v>1</v>
      </c>
      <c r="K70" s="91">
        <v>1</v>
      </c>
      <c r="L70" s="91">
        <v>1</v>
      </c>
      <c r="M70" s="91">
        <v>1</v>
      </c>
      <c r="N70" s="91">
        <v>1</v>
      </c>
      <c r="O70" s="91">
        <v>1</v>
      </c>
      <c r="P70" s="91">
        <v>1</v>
      </c>
      <c r="Q70" s="91">
        <v>1</v>
      </c>
      <c r="R70" s="91">
        <v>1</v>
      </c>
      <c r="S70" s="91">
        <v>1</v>
      </c>
      <c r="T70" s="49">
        <v>0</v>
      </c>
      <c r="U70" s="91">
        <v>1</v>
      </c>
      <c r="V70" s="72">
        <f t="shared" si="11"/>
        <v>0</v>
      </c>
    </row>
    <row r="71" spans="1:22" s="92" customFormat="1" ht="22.5" x14ac:dyDescent="0.2">
      <c r="A71" s="73">
        <f t="shared" ca="1" si="12"/>
        <v>81217</v>
      </c>
      <c r="B71" s="32" t="s">
        <v>78</v>
      </c>
      <c r="C71" s="46" t="s">
        <v>23</v>
      </c>
      <c r="D71" s="46" t="s">
        <v>23</v>
      </c>
      <c r="E71" s="42" t="s">
        <v>8</v>
      </c>
      <c r="F71" s="43">
        <f t="shared" ca="1" si="10"/>
        <v>1</v>
      </c>
      <c r="G71" s="44"/>
      <c r="H71" s="44">
        <f t="shared" ca="1" si="13"/>
        <v>0</v>
      </c>
      <c r="I71" s="91">
        <v>1</v>
      </c>
      <c r="J71" s="91">
        <v>1</v>
      </c>
      <c r="K71" s="91">
        <v>1</v>
      </c>
      <c r="L71" s="91">
        <v>1</v>
      </c>
      <c r="M71" s="91">
        <v>1</v>
      </c>
      <c r="N71" s="91">
        <v>1</v>
      </c>
      <c r="O71" s="91">
        <v>1</v>
      </c>
      <c r="P71" s="91">
        <v>1</v>
      </c>
      <c r="Q71" s="91">
        <v>1</v>
      </c>
      <c r="R71" s="91">
        <v>1</v>
      </c>
      <c r="S71" s="91">
        <v>1</v>
      </c>
      <c r="T71" s="49">
        <v>0</v>
      </c>
      <c r="U71" s="91">
        <v>1</v>
      </c>
      <c r="V71" s="72">
        <f t="shared" si="11"/>
        <v>0</v>
      </c>
    </row>
    <row r="72" spans="1:22" s="24" customFormat="1" ht="56.25" x14ac:dyDescent="0.2">
      <c r="A72" s="65">
        <f t="shared" ca="1" si="12"/>
        <v>81218</v>
      </c>
      <c r="B72" s="32" t="s">
        <v>60</v>
      </c>
      <c r="C72" s="46" t="s">
        <v>23</v>
      </c>
      <c r="D72" s="46" t="s">
        <v>23</v>
      </c>
      <c r="E72" s="42" t="s">
        <v>8</v>
      </c>
      <c r="F72" s="43">
        <f t="shared" ca="1" si="10"/>
        <v>2</v>
      </c>
      <c r="G72" s="44"/>
      <c r="H72" s="44">
        <f t="shared" ca="1" si="13"/>
        <v>0</v>
      </c>
      <c r="I72" s="49">
        <v>2</v>
      </c>
      <c r="J72" s="45">
        <v>2</v>
      </c>
      <c r="K72" s="45">
        <v>2</v>
      </c>
      <c r="L72" s="45">
        <v>2</v>
      </c>
      <c r="M72" s="45">
        <v>5</v>
      </c>
      <c r="N72" s="45">
        <v>2</v>
      </c>
      <c r="O72" s="45">
        <v>2</v>
      </c>
      <c r="P72" s="45">
        <v>2</v>
      </c>
      <c r="Q72" s="45">
        <v>2</v>
      </c>
      <c r="R72" s="45">
        <v>2</v>
      </c>
      <c r="S72" s="45">
        <v>2</v>
      </c>
      <c r="T72" s="49">
        <v>0</v>
      </c>
      <c r="U72" s="45">
        <v>2</v>
      </c>
      <c r="V72" s="72">
        <f t="shared" si="11"/>
        <v>0</v>
      </c>
    </row>
    <row r="73" spans="1:22" x14ac:dyDescent="0.2">
      <c r="A73" s="120"/>
      <c r="B73" s="121"/>
      <c r="C73" s="121"/>
      <c r="D73" s="121"/>
      <c r="E73" s="121"/>
      <c r="F73" s="122" t="str">
        <f>"Ukupno "&amp;LOWER(B6)&amp;" - "&amp;LOWER(B54)&amp;":"</f>
        <v>Ukupno sustav video nadzora - instalacije:</v>
      </c>
      <c r="G73" s="160">
        <f ca="1">SUM(H55:H72)</f>
        <v>0</v>
      </c>
      <c r="H73" s="160"/>
      <c r="I73" s="49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72">
        <f t="shared" ca="1" si="11"/>
        <v>0</v>
      </c>
    </row>
    <row r="74" spans="1:22" s="24" customFormat="1" x14ac:dyDescent="0.2">
      <c r="A74" s="65"/>
      <c r="B74" s="29"/>
      <c r="C74" s="28"/>
      <c r="D74" s="28"/>
      <c r="E74" s="28"/>
      <c r="F74" s="28"/>
      <c r="G74" s="33"/>
      <c r="H74" s="64"/>
      <c r="I74" s="49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72"/>
    </row>
    <row r="75" spans="1:22" s="24" customFormat="1" x14ac:dyDescent="0.2">
      <c r="A75" s="34">
        <f t="shared" ref="A75:A85" ca="1" si="14">IF(VALUE(broj_sheet)&lt;10,
IF(OFFSET(A75,-1,0)=".",broj_sheet*10+(COUNTIF(INDIRECT(ADDRESS(1,COLUMN())&amp;":"&amp;ADDRESS(ROW()-1,COLUMN())),"&lt;99"))+1,
IF(OR(LEN(OFFSET(A75,-1,0))=2,AND(LEN(OFFSET(A75,-1,0))=0,LEN(OFFSET(A75,-3,0))=5)),
IF(LEN(OFFSET(A75,-1,0))=2,(OFFSET(A75,-1,0))*10+1,IF(AND(LEN(OFFSET(A75,-1,0))=0,LEN(OFFSET(A75,-3,0))=5),INT(LEFT(OFFSET(A75,-3,0),3))+1,"greška x")),
IF(LEN(OFFSET(A75,-1,0))=3,(OFFSET(A75,-1,0))*100+1,
IF(LEN(OFFSET(A75,-1,0))=5,(OFFSET(A75,-1,0))+1,"greška1")))),
IF(VALUE(broj_sheet)&gt;=10,
IF(OFFSET(A75,-1,0)= ".",broj_sheet*10+(COUNTIF(INDIRECT(ADDRESS(1,COLUMN())&amp;":"&amp;ADDRESS(ROW()-1,COLUMN())),"&lt;999"))+1,
IF(OR(LEN(OFFSET(A75,-1,0))=3,AND(LEN(OFFSET(A75,-1,0))=0,LEN(OFFSET(A75,-3,0))=6)),
IF(LEN(OFFSET(A75,-1,0))=3,(OFFSET(A75,-1,0))*10+1,IF(AND(LEN(OFFSET(A75,-1,0))=0,LEN(OFFSET(A75,-3,0))=6),INT(LEFT(OFFSET(A75,-3,0),4))+1,"greška y")),
IF(LEN(OFFSET(A75,-1,0))=4,(OFFSET(A75,-1,0))*100+1,
IF(LEN(OFFSET(A75,-1,0))=6,(OFFSET(A75,-1,0))+1,"greška2")))),"greška3"))</f>
        <v>813</v>
      </c>
      <c r="B75" s="29" t="s">
        <v>15</v>
      </c>
      <c r="C75" s="28"/>
      <c r="D75" s="28"/>
      <c r="E75" s="30"/>
      <c r="F75" s="30"/>
      <c r="G75" s="31"/>
      <c r="H75" s="30"/>
      <c r="I75" s="49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72"/>
    </row>
    <row r="76" spans="1:22" s="2" customFormat="1" ht="56.25" x14ac:dyDescent="0.2">
      <c r="A76" s="65">
        <f t="shared" ca="1" si="14"/>
        <v>81301</v>
      </c>
      <c r="B76" s="32" t="s">
        <v>84</v>
      </c>
      <c r="C76" s="46" t="s">
        <v>23</v>
      </c>
      <c r="D76" s="46" t="s">
        <v>23</v>
      </c>
      <c r="E76" s="75" t="s">
        <v>7</v>
      </c>
      <c r="F76" s="43">
        <f t="shared" ref="F76:F85" ca="1" si="15">INDIRECT(ADDRESS(ROW(),COLUMN()+2+broj_sheet))</f>
        <v>11</v>
      </c>
      <c r="G76" s="44"/>
      <c r="H76" s="76">
        <f t="shared" ref="H76:H79" ca="1" si="16">G76*F76</f>
        <v>0</v>
      </c>
      <c r="I76" s="49">
        <v>10</v>
      </c>
      <c r="J76" s="45">
        <v>6</v>
      </c>
      <c r="K76" s="45">
        <v>11</v>
      </c>
      <c r="L76" s="45">
        <v>11</v>
      </c>
      <c r="M76" s="45">
        <v>21</v>
      </c>
      <c r="N76" s="45">
        <v>11</v>
      </c>
      <c r="O76" s="45">
        <v>10</v>
      </c>
      <c r="P76" s="45">
        <v>11</v>
      </c>
      <c r="Q76" s="45">
        <v>7</v>
      </c>
      <c r="R76" s="45">
        <v>9</v>
      </c>
      <c r="S76" s="45">
        <v>10</v>
      </c>
      <c r="T76" s="49">
        <v>0</v>
      </c>
      <c r="U76" s="45">
        <v>17</v>
      </c>
      <c r="V76" s="72">
        <f t="shared" ref="V76:V86" si="17">SUM(I76:U76)*G76</f>
        <v>0</v>
      </c>
    </row>
    <row r="77" spans="1:22" s="2" customFormat="1" ht="45" x14ac:dyDescent="0.2">
      <c r="A77" s="65">
        <f t="shared" ca="1" si="14"/>
        <v>81302</v>
      </c>
      <c r="B77" s="52" t="s">
        <v>96</v>
      </c>
      <c r="C77" s="46" t="s">
        <v>23</v>
      </c>
      <c r="D77" s="46" t="s">
        <v>23</v>
      </c>
      <c r="E77" s="75" t="s">
        <v>8</v>
      </c>
      <c r="F77" s="43">
        <f t="shared" ca="1" si="15"/>
        <v>1</v>
      </c>
      <c r="G77" s="44"/>
      <c r="H77" s="76">
        <f t="shared" ca="1" si="16"/>
        <v>0</v>
      </c>
      <c r="I77" s="49">
        <v>1</v>
      </c>
      <c r="J77" s="49">
        <v>1</v>
      </c>
      <c r="K77" s="49">
        <v>1</v>
      </c>
      <c r="L77" s="49">
        <v>1</v>
      </c>
      <c r="M77" s="49">
        <v>2</v>
      </c>
      <c r="N77" s="49">
        <v>1</v>
      </c>
      <c r="O77" s="49">
        <v>1</v>
      </c>
      <c r="P77" s="49">
        <v>1</v>
      </c>
      <c r="Q77" s="49">
        <v>1</v>
      </c>
      <c r="R77" s="49">
        <v>1</v>
      </c>
      <c r="S77" s="49">
        <v>1</v>
      </c>
      <c r="T77" s="49">
        <v>0</v>
      </c>
      <c r="U77" s="49">
        <v>0</v>
      </c>
      <c r="V77" s="72">
        <f t="shared" si="17"/>
        <v>0</v>
      </c>
    </row>
    <row r="78" spans="1:22" s="2" customFormat="1" ht="33.75" x14ac:dyDescent="0.2">
      <c r="A78" s="65">
        <f t="shared" ca="1" si="14"/>
        <v>81303</v>
      </c>
      <c r="B78" s="52" t="s">
        <v>81</v>
      </c>
      <c r="C78" s="46" t="s">
        <v>23</v>
      </c>
      <c r="D78" s="46" t="s">
        <v>23</v>
      </c>
      <c r="E78" s="75" t="s">
        <v>8</v>
      </c>
      <c r="F78" s="43">
        <f t="shared" ca="1" si="15"/>
        <v>1</v>
      </c>
      <c r="G78" s="44"/>
      <c r="H78" s="76">
        <f t="shared" ca="1" si="16"/>
        <v>0</v>
      </c>
      <c r="I78" s="49">
        <v>1</v>
      </c>
      <c r="J78" s="49">
        <v>1</v>
      </c>
      <c r="K78" s="49">
        <v>1</v>
      </c>
      <c r="L78" s="49">
        <v>1</v>
      </c>
      <c r="M78" s="49">
        <v>1</v>
      </c>
      <c r="N78" s="49">
        <v>1</v>
      </c>
      <c r="O78" s="49">
        <v>1</v>
      </c>
      <c r="P78" s="49">
        <v>1</v>
      </c>
      <c r="Q78" s="49">
        <v>1</v>
      </c>
      <c r="R78" s="49">
        <v>1</v>
      </c>
      <c r="S78" s="49">
        <v>1</v>
      </c>
      <c r="T78" s="49">
        <v>0</v>
      </c>
      <c r="U78" s="49">
        <v>0</v>
      </c>
      <c r="V78" s="72">
        <f t="shared" si="17"/>
        <v>0</v>
      </c>
    </row>
    <row r="79" spans="1:22" s="2" customFormat="1" ht="22.5" x14ac:dyDescent="0.2">
      <c r="A79" s="65">
        <f t="shared" ca="1" si="14"/>
        <v>81304</v>
      </c>
      <c r="B79" s="52" t="s">
        <v>80</v>
      </c>
      <c r="C79" s="46" t="s">
        <v>23</v>
      </c>
      <c r="D79" s="46" t="s">
        <v>23</v>
      </c>
      <c r="E79" s="75" t="s">
        <v>8</v>
      </c>
      <c r="F79" s="43">
        <f t="shared" ca="1" si="15"/>
        <v>1</v>
      </c>
      <c r="G79" s="44"/>
      <c r="H79" s="76">
        <f t="shared" ca="1" si="16"/>
        <v>0</v>
      </c>
      <c r="I79" s="49">
        <v>1</v>
      </c>
      <c r="J79" s="49">
        <v>1</v>
      </c>
      <c r="K79" s="49">
        <v>1</v>
      </c>
      <c r="L79" s="49">
        <v>1</v>
      </c>
      <c r="M79" s="49">
        <v>1</v>
      </c>
      <c r="N79" s="49">
        <v>1</v>
      </c>
      <c r="O79" s="49">
        <v>1</v>
      </c>
      <c r="P79" s="49">
        <v>1</v>
      </c>
      <c r="Q79" s="49">
        <v>1</v>
      </c>
      <c r="R79" s="49">
        <v>1</v>
      </c>
      <c r="S79" s="49">
        <v>1</v>
      </c>
      <c r="T79" s="49">
        <v>0</v>
      </c>
      <c r="U79" s="49">
        <v>0</v>
      </c>
      <c r="V79" s="72">
        <f t="shared" si="17"/>
        <v>0</v>
      </c>
    </row>
    <row r="80" spans="1:22" ht="45" x14ac:dyDescent="0.2">
      <c r="A80" s="65">
        <f t="shared" ca="1" si="14"/>
        <v>81305</v>
      </c>
      <c r="B80" s="32" t="s">
        <v>79</v>
      </c>
      <c r="C80" s="46" t="s">
        <v>23</v>
      </c>
      <c r="D80" s="46" t="s">
        <v>23</v>
      </c>
      <c r="E80" s="75" t="s">
        <v>8</v>
      </c>
      <c r="F80" s="43">
        <f t="shared" ca="1" si="15"/>
        <v>1</v>
      </c>
      <c r="G80" s="44"/>
      <c r="H80" s="77">
        <f ca="1">F80*G80</f>
        <v>0</v>
      </c>
      <c r="I80" s="49">
        <v>1</v>
      </c>
      <c r="J80" s="45">
        <v>1</v>
      </c>
      <c r="K80" s="49">
        <v>1</v>
      </c>
      <c r="L80" s="49">
        <v>1</v>
      </c>
      <c r="M80" s="49">
        <v>1</v>
      </c>
      <c r="N80" s="49">
        <v>1</v>
      </c>
      <c r="O80" s="49">
        <v>1</v>
      </c>
      <c r="P80" s="49">
        <v>1</v>
      </c>
      <c r="Q80" s="49">
        <v>1</v>
      </c>
      <c r="R80" s="49">
        <v>1</v>
      </c>
      <c r="S80" s="49">
        <v>1</v>
      </c>
      <c r="T80" s="49">
        <v>0</v>
      </c>
      <c r="U80" s="49">
        <v>1</v>
      </c>
      <c r="V80" s="72">
        <f t="shared" si="17"/>
        <v>0</v>
      </c>
    </row>
    <row r="81" spans="1:22" ht="56.25" x14ac:dyDescent="0.2">
      <c r="A81" s="65">
        <f t="shared" ca="1" si="14"/>
        <v>81306</v>
      </c>
      <c r="B81" s="32" t="s">
        <v>97</v>
      </c>
      <c r="C81" s="46" t="s">
        <v>23</v>
      </c>
      <c r="D81" s="46" t="s">
        <v>23</v>
      </c>
      <c r="E81" s="75" t="s">
        <v>7</v>
      </c>
      <c r="F81" s="43">
        <f t="shared" ca="1" si="15"/>
        <v>1</v>
      </c>
      <c r="G81" s="44"/>
      <c r="H81" s="77">
        <f ca="1">F81*G81</f>
        <v>0</v>
      </c>
      <c r="I81" s="49">
        <v>1</v>
      </c>
      <c r="J81" s="45">
        <v>1</v>
      </c>
      <c r="K81" s="49">
        <v>1</v>
      </c>
      <c r="L81" s="49">
        <v>1</v>
      </c>
      <c r="M81" s="49">
        <v>2</v>
      </c>
      <c r="N81" s="49">
        <v>1</v>
      </c>
      <c r="O81" s="49">
        <v>1</v>
      </c>
      <c r="P81" s="49">
        <v>1</v>
      </c>
      <c r="Q81" s="49">
        <v>1</v>
      </c>
      <c r="R81" s="49">
        <v>1</v>
      </c>
      <c r="S81" s="49">
        <v>1</v>
      </c>
      <c r="T81" s="49">
        <v>0</v>
      </c>
      <c r="U81" s="49">
        <v>0</v>
      </c>
      <c r="V81" s="72">
        <f t="shared" si="17"/>
        <v>0</v>
      </c>
    </row>
    <row r="82" spans="1:22" ht="33.75" x14ac:dyDescent="0.2">
      <c r="A82" s="65">
        <f t="shared" ca="1" si="14"/>
        <v>81307</v>
      </c>
      <c r="B82" s="32" t="s">
        <v>141</v>
      </c>
      <c r="C82" s="46" t="s">
        <v>23</v>
      </c>
      <c r="D82" s="46" t="s">
        <v>23</v>
      </c>
      <c r="E82" s="75" t="s">
        <v>7</v>
      </c>
      <c r="F82" s="43">
        <f t="shared" ca="1" si="15"/>
        <v>8</v>
      </c>
      <c r="G82" s="44"/>
      <c r="H82" s="77">
        <f ca="1">F82*G82</f>
        <v>0</v>
      </c>
      <c r="I82" s="49">
        <v>8</v>
      </c>
      <c r="J82" s="45">
        <v>8</v>
      </c>
      <c r="K82" s="49">
        <v>0</v>
      </c>
      <c r="L82" s="49">
        <v>0</v>
      </c>
      <c r="M82" s="49">
        <v>24</v>
      </c>
      <c r="N82" s="49">
        <v>0</v>
      </c>
      <c r="O82" s="49">
        <v>0</v>
      </c>
      <c r="P82" s="49">
        <v>8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72">
        <f t="shared" si="17"/>
        <v>0</v>
      </c>
    </row>
    <row r="83" spans="1:22" ht="56.25" x14ac:dyDescent="0.2">
      <c r="A83" s="65">
        <f t="shared" ca="1" si="14"/>
        <v>81308</v>
      </c>
      <c r="B83" s="32" t="s">
        <v>61</v>
      </c>
      <c r="C83" s="46" t="s">
        <v>23</v>
      </c>
      <c r="D83" s="46" t="s">
        <v>23</v>
      </c>
      <c r="E83" s="75" t="s">
        <v>8</v>
      </c>
      <c r="F83" s="43">
        <f t="shared" ca="1" si="15"/>
        <v>1</v>
      </c>
      <c r="G83" s="44"/>
      <c r="H83" s="77">
        <f ca="1">F83*G83</f>
        <v>0</v>
      </c>
      <c r="I83" s="49">
        <v>1</v>
      </c>
      <c r="J83" s="45">
        <v>1</v>
      </c>
      <c r="K83" s="49">
        <v>1</v>
      </c>
      <c r="L83" s="49">
        <v>1</v>
      </c>
      <c r="M83" s="49">
        <v>2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9">
        <v>1</v>
      </c>
      <c r="V83" s="72">
        <f t="shared" si="17"/>
        <v>0</v>
      </c>
    </row>
    <row r="84" spans="1:22" s="2" customFormat="1" ht="202.5" x14ac:dyDescent="0.2">
      <c r="A84" s="65">
        <f t="shared" ca="1" si="14"/>
        <v>81309</v>
      </c>
      <c r="B84" s="52" t="s">
        <v>83</v>
      </c>
      <c r="C84" s="46" t="s">
        <v>23</v>
      </c>
      <c r="D84" s="46" t="s">
        <v>23</v>
      </c>
      <c r="E84" s="75" t="s">
        <v>8</v>
      </c>
      <c r="F84" s="43">
        <f t="shared" ca="1" si="15"/>
        <v>1</v>
      </c>
      <c r="G84" s="44"/>
      <c r="H84" s="76">
        <f t="shared" ref="H84:H85" ca="1" si="18">G84*F84</f>
        <v>0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0</v>
      </c>
      <c r="U84" s="49">
        <v>1</v>
      </c>
      <c r="V84" s="72">
        <f t="shared" si="17"/>
        <v>0</v>
      </c>
    </row>
    <row r="85" spans="1:22" s="2" customFormat="1" ht="45" x14ac:dyDescent="0.2">
      <c r="A85" s="65">
        <f t="shared" ca="1" si="14"/>
        <v>81310</v>
      </c>
      <c r="B85" s="52" t="s">
        <v>133</v>
      </c>
      <c r="C85" s="46" t="s">
        <v>23</v>
      </c>
      <c r="D85" s="46" t="s">
        <v>23</v>
      </c>
      <c r="E85" s="75" t="s">
        <v>8</v>
      </c>
      <c r="F85" s="43">
        <f t="shared" ca="1" si="15"/>
        <v>1</v>
      </c>
      <c r="G85" s="44"/>
      <c r="H85" s="76">
        <f t="shared" ca="1" si="18"/>
        <v>0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0</v>
      </c>
      <c r="O85" s="49">
        <v>1</v>
      </c>
      <c r="P85" s="49">
        <v>1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72">
        <f t="shared" si="17"/>
        <v>0</v>
      </c>
    </row>
    <row r="86" spans="1:22" x14ac:dyDescent="0.2">
      <c r="A86" s="120"/>
      <c r="B86" s="121"/>
      <c r="C86" s="121"/>
      <c r="D86" s="121"/>
      <c r="E86" s="121"/>
      <c r="F86" s="122" t="str">
        <f>"Ukupno "&amp;LOWER(B6)&amp;" - "&amp;LOWER(B75)&amp;":"</f>
        <v>Ukupno sustav video nadzora - usluga:</v>
      </c>
      <c r="G86" s="160">
        <f ca="1">SUM(H76:H85)</f>
        <v>0</v>
      </c>
      <c r="H86" s="160"/>
      <c r="I86" s="49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72">
        <f t="shared" ca="1" si="17"/>
        <v>0</v>
      </c>
    </row>
    <row r="87" spans="1:22" s="24" customFormat="1" x14ac:dyDescent="0.2">
      <c r="A87" s="65" t="s">
        <v>36</v>
      </c>
      <c r="B87" s="29"/>
      <c r="C87" s="28"/>
      <c r="D87" s="28"/>
      <c r="E87" s="28"/>
      <c r="F87" s="28"/>
      <c r="G87" s="33"/>
      <c r="H87" s="64"/>
      <c r="I87" s="49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72"/>
    </row>
    <row r="88" spans="1:22" s="1" customFormat="1" x14ac:dyDescent="0.2">
      <c r="A88" s="34">
        <f t="shared" ref="A88:A113" ca="1" si="19">IF(VALUE(broj_sheet)&lt;10,
IF(OFFSET(A88,-1,0)=".",broj_sheet*10+(COUNTIF(INDIRECT(ADDRESS(1,COLUMN())&amp;":"&amp;ADDRESS(ROW()-1,COLUMN())),"&lt;99"))+1,
IF(OR(LEN(OFFSET(A88,-1,0))=2,AND(LEN(OFFSET(A88,-1,0))=0,LEN(OFFSET(A88,-3,0))=5)),
IF(LEN(OFFSET(A88,-1,0))=2,(OFFSET(A88,-1,0))*10+1,IF(AND(LEN(OFFSET(A88,-1,0))=0,LEN(OFFSET(A88,-3,0))=5),INT(LEFT(OFFSET(A88,-3,0),3))+1,"greška x")),
IF(LEN(OFFSET(A88,-1,0))=3,(OFFSET(A88,-1,0))*100+1,
IF(LEN(OFFSET(A88,-1,0))=5,(OFFSET(A88,-1,0))+1,"greška1")))),
IF(VALUE(broj_sheet)&gt;=10,
IF(OFFSET(A88,-1,0)= ".",broj_sheet*10+(COUNTIF(INDIRECT(ADDRESS(1,COLUMN())&amp;":"&amp;ADDRESS(ROW()-1,COLUMN())),"&lt;999"))+1,
IF(OR(LEN(OFFSET(A88,-1,0))=3,AND(LEN(OFFSET(A88,-1,0))=0,LEN(OFFSET(A88,-3,0))=6)),
IF(LEN(OFFSET(A88,-1,0))=3,(OFFSET(A88,-1,0))*10+1,IF(AND(LEN(OFFSET(A88,-1,0))=0,LEN(OFFSET(A88,-3,0))=6),INT(LEFT(OFFSET(A88,-3,0),4))+1,"greška y")),
IF(LEN(OFFSET(A88,-1,0))=4,(OFFSET(A88,-1,0))*100+1,
IF(LEN(OFFSET(A88,-1,0))=6,(OFFSET(A88,-1,0))+1,"greška2")))),"greška3"))</f>
        <v>82</v>
      </c>
      <c r="B88" s="53" t="s">
        <v>11</v>
      </c>
      <c r="C88" s="39"/>
      <c r="D88" s="39"/>
      <c r="E88" s="54"/>
      <c r="F88" s="55"/>
      <c r="G88" s="56"/>
      <c r="H88" s="56"/>
      <c r="I88" s="49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72"/>
    </row>
    <row r="89" spans="1:22" s="1" customFormat="1" x14ac:dyDescent="0.2">
      <c r="A89" s="34">
        <f t="shared" ca="1" si="19"/>
        <v>821</v>
      </c>
      <c r="B89" s="53" t="s">
        <v>6</v>
      </c>
      <c r="C89" s="39"/>
      <c r="D89" s="39"/>
      <c r="E89" s="54"/>
      <c r="F89" s="55"/>
      <c r="G89" s="56"/>
      <c r="H89" s="56"/>
      <c r="I89" s="49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72"/>
    </row>
    <row r="90" spans="1:22" s="7" customFormat="1" ht="168.75" x14ac:dyDescent="0.2">
      <c r="A90" s="65">
        <f t="shared" ca="1" si="19"/>
        <v>82101</v>
      </c>
      <c r="B90" s="32" t="s">
        <v>166</v>
      </c>
      <c r="C90" s="84"/>
      <c r="D90" s="84"/>
      <c r="E90" s="75" t="s">
        <v>7</v>
      </c>
      <c r="F90" s="43">
        <f t="shared" ref="F90:F113" ca="1" si="20">INDIRECT(ADDRESS(ROW(),COLUMN()+2+broj_sheet))</f>
        <v>1</v>
      </c>
      <c r="G90" s="44"/>
      <c r="H90" s="77">
        <f t="shared" ref="H90:H93" ca="1" si="21">G90*F90</f>
        <v>0</v>
      </c>
      <c r="I90" s="49">
        <v>1</v>
      </c>
      <c r="J90" s="49">
        <v>1</v>
      </c>
      <c r="K90" s="49">
        <v>1</v>
      </c>
      <c r="L90" s="49">
        <v>1</v>
      </c>
      <c r="M90" s="49">
        <v>0</v>
      </c>
      <c r="N90" s="49">
        <v>1</v>
      </c>
      <c r="O90" s="49">
        <v>1</v>
      </c>
      <c r="P90" s="49">
        <v>1</v>
      </c>
      <c r="Q90" s="49">
        <v>1</v>
      </c>
      <c r="R90" s="49">
        <v>1</v>
      </c>
      <c r="S90" s="49">
        <v>1</v>
      </c>
      <c r="T90" s="49">
        <v>0</v>
      </c>
      <c r="U90" s="49">
        <v>0</v>
      </c>
      <c r="V90" s="72">
        <f t="shared" ref="V90:V114" si="22">SUM(I90:U90)*G90</f>
        <v>0</v>
      </c>
    </row>
    <row r="91" spans="1:22" s="7" customFormat="1" ht="78.75" x14ac:dyDescent="0.2">
      <c r="A91" s="65">
        <f t="shared" ca="1" si="19"/>
        <v>82102</v>
      </c>
      <c r="B91" s="32" t="s">
        <v>156</v>
      </c>
      <c r="C91" s="84"/>
      <c r="D91" s="84"/>
      <c r="E91" s="75" t="s">
        <v>7</v>
      </c>
      <c r="F91" s="43">
        <f t="shared" ca="1" si="20"/>
        <v>1</v>
      </c>
      <c r="G91" s="44"/>
      <c r="H91" s="77">
        <f t="shared" ca="1" si="21"/>
        <v>0</v>
      </c>
      <c r="I91" s="49">
        <v>1</v>
      </c>
      <c r="J91" s="49">
        <v>1</v>
      </c>
      <c r="K91" s="49">
        <v>1</v>
      </c>
      <c r="L91" s="49">
        <v>1</v>
      </c>
      <c r="M91" s="49">
        <v>2</v>
      </c>
      <c r="N91" s="49">
        <v>1</v>
      </c>
      <c r="O91" s="49">
        <v>0</v>
      </c>
      <c r="P91" s="49">
        <v>1</v>
      </c>
      <c r="Q91" s="49">
        <v>0</v>
      </c>
      <c r="R91" s="49">
        <v>1</v>
      </c>
      <c r="S91" s="49">
        <v>1</v>
      </c>
      <c r="T91" s="49">
        <v>0</v>
      </c>
      <c r="U91" s="49">
        <v>0</v>
      </c>
      <c r="V91" s="72">
        <f t="shared" si="22"/>
        <v>0</v>
      </c>
    </row>
    <row r="92" spans="1:22" s="7" customFormat="1" ht="45" x14ac:dyDescent="0.2">
      <c r="A92" s="65">
        <f t="shared" ca="1" si="19"/>
        <v>82103</v>
      </c>
      <c r="B92" s="32" t="s">
        <v>145</v>
      </c>
      <c r="C92" s="84"/>
      <c r="D92" s="84"/>
      <c r="E92" s="75" t="s">
        <v>7</v>
      </c>
      <c r="F92" s="43">
        <f t="shared" ca="1" si="20"/>
        <v>3</v>
      </c>
      <c r="G92" s="44"/>
      <c r="H92" s="77">
        <f t="shared" ca="1" si="21"/>
        <v>0</v>
      </c>
      <c r="I92" s="49">
        <v>3</v>
      </c>
      <c r="J92" s="49">
        <v>3</v>
      </c>
      <c r="K92" s="49">
        <v>3</v>
      </c>
      <c r="L92" s="49">
        <v>3</v>
      </c>
      <c r="M92" s="49">
        <v>11</v>
      </c>
      <c r="N92" s="49">
        <v>3</v>
      </c>
      <c r="O92" s="49">
        <v>3</v>
      </c>
      <c r="P92" s="49">
        <v>3</v>
      </c>
      <c r="Q92" s="49">
        <v>2</v>
      </c>
      <c r="R92" s="49">
        <v>4</v>
      </c>
      <c r="S92" s="49">
        <v>3</v>
      </c>
      <c r="T92" s="49">
        <v>4</v>
      </c>
      <c r="U92" s="49">
        <v>0</v>
      </c>
      <c r="V92" s="72">
        <f t="shared" si="22"/>
        <v>0</v>
      </c>
    </row>
    <row r="93" spans="1:22" s="7" customFormat="1" ht="56.25" x14ac:dyDescent="0.2">
      <c r="A93" s="73">
        <f t="shared" ca="1" si="19"/>
        <v>82104</v>
      </c>
      <c r="B93" s="62" t="s">
        <v>62</v>
      </c>
      <c r="C93" s="78"/>
      <c r="D93" s="78"/>
      <c r="E93" s="79" t="s">
        <v>7</v>
      </c>
      <c r="F93" s="43">
        <f t="shared" ca="1" si="20"/>
        <v>1</v>
      </c>
      <c r="G93" s="80"/>
      <c r="H93" s="80">
        <f t="shared" ca="1" si="21"/>
        <v>0</v>
      </c>
      <c r="I93" s="49">
        <v>1</v>
      </c>
      <c r="J93" s="49">
        <v>1</v>
      </c>
      <c r="K93" s="49">
        <v>1</v>
      </c>
      <c r="L93" s="49">
        <v>1</v>
      </c>
      <c r="M93" s="49">
        <v>1</v>
      </c>
      <c r="N93" s="49">
        <v>1</v>
      </c>
      <c r="O93" s="49">
        <v>1</v>
      </c>
      <c r="P93" s="49">
        <v>1</v>
      </c>
      <c r="Q93" s="49">
        <v>1</v>
      </c>
      <c r="R93" s="49">
        <v>1</v>
      </c>
      <c r="S93" s="49">
        <v>1</v>
      </c>
      <c r="T93" s="49">
        <v>0</v>
      </c>
      <c r="U93" s="49">
        <v>0</v>
      </c>
      <c r="V93" s="72">
        <f t="shared" si="22"/>
        <v>0</v>
      </c>
    </row>
    <row r="94" spans="1:22" s="2" customFormat="1" ht="67.5" x14ac:dyDescent="0.2">
      <c r="A94" s="65">
        <f t="shared" ca="1" si="19"/>
        <v>82105</v>
      </c>
      <c r="B94" s="62" t="s">
        <v>143</v>
      </c>
      <c r="C94" s="84"/>
      <c r="D94" s="84"/>
      <c r="E94" s="75" t="s">
        <v>7</v>
      </c>
      <c r="F94" s="43">
        <v>12</v>
      </c>
      <c r="G94" s="44"/>
      <c r="H94" s="76">
        <f>F94*G94</f>
        <v>0</v>
      </c>
      <c r="I94" s="49">
        <v>13</v>
      </c>
      <c r="J94" s="45">
        <v>13</v>
      </c>
      <c r="K94" s="45">
        <v>12</v>
      </c>
      <c r="L94" s="45">
        <v>12</v>
      </c>
      <c r="M94" s="45">
        <v>36</v>
      </c>
      <c r="N94" s="45">
        <v>13</v>
      </c>
      <c r="O94" s="45">
        <v>12</v>
      </c>
      <c r="P94" s="45">
        <v>15</v>
      </c>
      <c r="Q94" s="45">
        <v>9</v>
      </c>
      <c r="R94" s="45">
        <v>13</v>
      </c>
      <c r="S94" s="45">
        <v>13</v>
      </c>
      <c r="T94" s="45">
        <v>10</v>
      </c>
      <c r="U94" s="45">
        <v>0</v>
      </c>
      <c r="V94" s="72">
        <f t="shared" si="22"/>
        <v>0</v>
      </c>
    </row>
    <row r="95" spans="1:22" s="2" customFormat="1" ht="67.5" x14ac:dyDescent="0.2">
      <c r="A95" s="65">
        <f t="shared" ca="1" si="19"/>
        <v>82106</v>
      </c>
      <c r="B95" s="62" t="s">
        <v>144</v>
      </c>
      <c r="C95" s="84"/>
      <c r="D95" s="84"/>
      <c r="E95" s="75" t="s">
        <v>7</v>
      </c>
      <c r="F95" s="43">
        <v>1</v>
      </c>
      <c r="G95" s="44"/>
      <c r="H95" s="76">
        <f>F95*G95</f>
        <v>0</v>
      </c>
      <c r="I95" s="49">
        <v>0</v>
      </c>
      <c r="J95" s="45">
        <v>2</v>
      </c>
      <c r="K95" s="45">
        <v>2</v>
      </c>
      <c r="L95" s="45">
        <v>1</v>
      </c>
      <c r="M95" s="45">
        <v>0</v>
      </c>
      <c r="N95" s="45">
        <v>13</v>
      </c>
      <c r="O95" s="45">
        <v>1</v>
      </c>
      <c r="P95" s="45">
        <v>1</v>
      </c>
      <c r="Q95" s="45">
        <v>0</v>
      </c>
      <c r="R95" s="45">
        <v>2</v>
      </c>
      <c r="S95" s="45">
        <v>0</v>
      </c>
      <c r="T95" s="45">
        <v>10</v>
      </c>
      <c r="U95" s="45">
        <v>0</v>
      </c>
      <c r="V95" s="72">
        <f t="shared" si="22"/>
        <v>0</v>
      </c>
    </row>
    <row r="96" spans="1:22" s="2" customFormat="1" ht="112.5" x14ac:dyDescent="0.2">
      <c r="A96" s="65">
        <f t="shared" ca="1" si="19"/>
        <v>82107</v>
      </c>
      <c r="B96" s="32" t="s">
        <v>130</v>
      </c>
      <c r="C96" s="84"/>
      <c r="D96" s="84"/>
      <c r="E96" s="75" t="s">
        <v>7</v>
      </c>
      <c r="F96" s="43">
        <f t="shared" ca="1" si="20"/>
        <v>15</v>
      </c>
      <c r="G96" s="44"/>
      <c r="H96" s="76">
        <f ca="1">F96*G96</f>
        <v>0</v>
      </c>
      <c r="I96" s="49">
        <v>15</v>
      </c>
      <c r="J96" s="49">
        <v>13</v>
      </c>
      <c r="K96" s="49">
        <v>13</v>
      </c>
      <c r="L96" s="49">
        <v>15</v>
      </c>
      <c r="M96" s="49">
        <v>50</v>
      </c>
      <c r="N96" s="49">
        <v>15</v>
      </c>
      <c r="O96" s="49">
        <v>11</v>
      </c>
      <c r="P96" s="49">
        <v>15</v>
      </c>
      <c r="Q96" s="49">
        <v>9</v>
      </c>
      <c r="R96" s="49">
        <v>17</v>
      </c>
      <c r="S96" s="49">
        <v>15</v>
      </c>
      <c r="T96" s="49">
        <v>20</v>
      </c>
      <c r="U96" s="49">
        <v>0</v>
      </c>
      <c r="V96" s="72">
        <f t="shared" si="22"/>
        <v>0</v>
      </c>
    </row>
    <row r="97" spans="1:22" s="7" customFormat="1" ht="135" x14ac:dyDescent="0.2">
      <c r="A97" s="65">
        <f t="shared" ca="1" si="19"/>
        <v>82108</v>
      </c>
      <c r="B97" s="32" t="s">
        <v>115</v>
      </c>
      <c r="C97" s="84"/>
      <c r="D97" s="84"/>
      <c r="E97" s="75" t="s">
        <v>7</v>
      </c>
      <c r="F97" s="43">
        <f t="shared" ca="1" si="20"/>
        <v>1</v>
      </c>
      <c r="G97" s="44"/>
      <c r="H97" s="77">
        <f ca="1">G97*F97</f>
        <v>0</v>
      </c>
      <c r="I97" s="49">
        <v>1</v>
      </c>
      <c r="J97" s="49">
        <v>1</v>
      </c>
      <c r="K97" s="49">
        <v>1</v>
      </c>
      <c r="L97" s="49">
        <v>1</v>
      </c>
      <c r="M97" s="49">
        <v>1</v>
      </c>
      <c r="N97" s="49">
        <v>1</v>
      </c>
      <c r="O97" s="49">
        <v>1</v>
      </c>
      <c r="P97" s="49">
        <v>1</v>
      </c>
      <c r="Q97" s="49">
        <v>1</v>
      </c>
      <c r="R97" s="49">
        <v>1</v>
      </c>
      <c r="S97" s="49">
        <v>1</v>
      </c>
      <c r="T97" s="49">
        <v>1</v>
      </c>
      <c r="U97" s="49">
        <v>0</v>
      </c>
      <c r="V97" s="72">
        <f t="shared" si="22"/>
        <v>0</v>
      </c>
    </row>
    <row r="98" spans="1:22" s="2" customFormat="1" ht="67.5" x14ac:dyDescent="0.2">
      <c r="A98" s="65">
        <f t="shared" ca="1" si="19"/>
        <v>82109</v>
      </c>
      <c r="B98" s="32" t="s">
        <v>116</v>
      </c>
      <c r="C98" s="84"/>
      <c r="D98" s="84"/>
      <c r="E98" s="75" t="s">
        <v>7</v>
      </c>
      <c r="F98" s="43">
        <f t="shared" ca="1" si="20"/>
        <v>1</v>
      </c>
      <c r="G98" s="44"/>
      <c r="H98" s="76">
        <f t="shared" ref="H98:H113" ca="1" si="23">F98*G98</f>
        <v>0</v>
      </c>
      <c r="I98" s="49">
        <v>1</v>
      </c>
      <c r="J98" s="49">
        <v>1</v>
      </c>
      <c r="K98" s="49">
        <v>1</v>
      </c>
      <c r="L98" s="49">
        <v>1</v>
      </c>
      <c r="M98" s="49">
        <v>1</v>
      </c>
      <c r="N98" s="49">
        <v>1</v>
      </c>
      <c r="O98" s="49">
        <v>1</v>
      </c>
      <c r="P98" s="49">
        <v>1</v>
      </c>
      <c r="Q98" s="49">
        <v>1</v>
      </c>
      <c r="R98" s="49">
        <v>1</v>
      </c>
      <c r="S98" s="49">
        <v>1</v>
      </c>
      <c r="T98" s="49">
        <v>0</v>
      </c>
      <c r="U98" s="49">
        <v>1</v>
      </c>
      <c r="V98" s="72">
        <f t="shared" si="22"/>
        <v>0</v>
      </c>
    </row>
    <row r="99" spans="1:22" s="2" customFormat="1" ht="90" x14ac:dyDescent="0.2">
      <c r="A99" s="65">
        <f t="shared" ca="1" si="19"/>
        <v>82110</v>
      </c>
      <c r="B99" s="32" t="s">
        <v>117</v>
      </c>
      <c r="C99" s="84"/>
      <c r="D99" s="84"/>
      <c r="E99" s="75" t="s">
        <v>7</v>
      </c>
      <c r="F99" s="43">
        <f t="shared" ca="1" si="20"/>
        <v>1</v>
      </c>
      <c r="G99" s="44"/>
      <c r="H99" s="76">
        <f t="shared" ca="1" si="23"/>
        <v>0</v>
      </c>
      <c r="I99" s="49">
        <v>1</v>
      </c>
      <c r="J99" s="49">
        <v>1</v>
      </c>
      <c r="K99" s="49">
        <v>1</v>
      </c>
      <c r="L99" s="49">
        <v>1</v>
      </c>
      <c r="M99" s="49">
        <v>1</v>
      </c>
      <c r="N99" s="49">
        <v>1</v>
      </c>
      <c r="O99" s="49">
        <v>1</v>
      </c>
      <c r="P99" s="49">
        <v>1</v>
      </c>
      <c r="Q99" s="49">
        <v>1</v>
      </c>
      <c r="R99" s="49">
        <v>1</v>
      </c>
      <c r="S99" s="49">
        <v>1</v>
      </c>
      <c r="T99" s="49">
        <v>0</v>
      </c>
      <c r="U99" s="49">
        <v>1</v>
      </c>
      <c r="V99" s="72">
        <f t="shared" si="22"/>
        <v>0</v>
      </c>
    </row>
    <row r="100" spans="1:22" s="2" customFormat="1" ht="101.25" x14ac:dyDescent="0.2">
      <c r="A100" s="65">
        <f t="shared" ca="1" si="19"/>
        <v>82111</v>
      </c>
      <c r="B100" s="32" t="s">
        <v>119</v>
      </c>
      <c r="C100" s="85"/>
      <c r="D100" s="85"/>
      <c r="E100" s="41" t="s">
        <v>7</v>
      </c>
      <c r="F100" s="43">
        <f t="shared" ca="1" si="20"/>
        <v>1</v>
      </c>
      <c r="G100" s="44"/>
      <c r="H100" s="44">
        <f t="shared" ca="1" si="23"/>
        <v>0</v>
      </c>
      <c r="I100" s="49">
        <v>1</v>
      </c>
      <c r="J100" s="49">
        <v>1</v>
      </c>
      <c r="K100" s="49">
        <v>1</v>
      </c>
      <c r="L100" s="49">
        <v>1</v>
      </c>
      <c r="M100" s="49">
        <v>2</v>
      </c>
      <c r="N100" s="49">
        <v>1</v>
      </c>
      <c r="O100" s="49">
        <v>1</v>
      </c>
      <c r="P100" s="49">
        <v>1</v>
      </c>
      <c r="Q100" s="49">
        <v>1</v>
      </c>
      <c r="R100" s="49">
        <v>1</v>
      </c>
      <c r="S100" s="49">
        <v>1</v>
      </c>
      <c r="T100" s="49">
        <v>0</v>
      </c>
      <c r="U100" s="49">
        <v>0</v>
      </c>
      <c r="V100" s="72">
        <f t="shared" si="22"/>
        <v>0</v>
      </c>
    </row>
    <row r="101" spans="1:22" s="2" customFormat="1" ht="78.75" x14ac:dyDescent="0.2">
      <c r="A101" s="65">
        <f t="shared" ca="1" si="19"/>
        <v>82112</v>
      </c>
      <c r="B101" s="32" t="s">
        <v>120</v>
      </c>
      <c r="C101" s="84"/>
      <c r="D101" s="84"/>
      <c r="E101" s="75" t="s">
        <v>7</v>
      </c>
      <c r="F101" s="43">
        <f t="shared" ca="1" si="20"/>
        <v>1</v>
      </c>
      <c r="G101" s="44"/>
      <c r="H101" s="76">
        <f t="shared" ca="1" si="23"/>
        <v>0</v>
      </c>
      <c r="I101" s="49">
        <v>1</v>
      </c>
      <c r="J101" s="49">
        <v>1</v>
      </c>
      <c r="K101" s="49">
        <v>1</v>
      </c>
      <c r="L101" s="49">
        <v>1</v>
      </c>
      <c r="M101" s="49">
        <v>1</v>
      </c>
      <c r="N101" s="49">
        <v>1</v>
      </c>
      <c r="O101" s="49">
        <v>1</v>
      </c>
      <c r="P101" s="49">
        <v>1</v>
      </c>
      <c r="Q101" s="49">
        <v>1</v>
      </c>
      <c r="R101" s="49">
        <v>1</v>
      </c>
      <c r="S101" s="49">
        <v>1</v>
      </c>
      <c r="T101" s="49">
        <v>0</v>
      </c>
      <c r="U101" s="45">
        <v>0</v>
      </c>
      <c r="V101" s="72">
        <f t="shared" si="22"/>
        <v>0</v>
      </c>
    </row>
    <row r="102" spans="1:22" s="2" customFormat="1" ht="56.25" x14ac:dyDescent="0.2">
      <c r="A102" s="65">
        <f t="shared" ca="1" si="19"/>
        <v>82113</v>
      </c>
      <c r="B102" s="32" t="s">
        <v>121</v>
      </c>
      <c r="C102" s="84"/>
      <c r="D102" s="84"/>
      <c r="E102" s="75" t="s">
        <v>7</v>
      </c>
      <c r="F102" s="43">
        <f t="shared" ca="1" si="20"/>
        <v>1</v>
      </c>
      <c r="G102" s="44"/>
      <c r="H102" s="76">
        <f t="shared" ca="1" si="23"/>
        <v>0</v>
      </c>
      <c r="I102" s="49">
        <v>1</v>
      </c>
      <c r="J102" s="49">
        <v>1</v>
      </c>
      <c r="K102" s="49">
        <v>1</v>
      </c>
      <c r="L102" s="49">
        <v>1</v>
      </c>
      <c r="M102" s="49">
        <v>1</v>
      </c>
      <c r="N102" s="49">
        <v>1</v>
      </c>
      <c r="O102" s="49">
        <v>1</v>
      </c>
      <c r="P102" s="49">
        <v>1</v>
      </c>
      <c r="Q102" s="49">
        <v>1</v>
      </c>
      <c r="R102" s="49">
        <v>1</v>
      </c>
      <c r="S102" s="49">
        <v>1</v>
      </c>
      <c r="T102" s="49">
        <v>0</v>
      </c>
      <c r="U102" s="45">
        <v>0</v>
      </c>
      <c r="V102" s="72">
        <f t="shared" si="22"/>
        <v>0</v>
      </c>
    </row>
    <row r="103" spans="1:22" s="11" customFormat="1" ht="90" x14ac:dyDescent="0.2">
      <c r="A103" s="65">
        <f t="shared" ca="1" si="19"/>
        <v>82114</v>
      </c>
      <c r="B103" s="32" t="s">
        <v>142</v>
      </c>
      <c r="C103" s="84"/>
      <c r="D103" s="84"/>
      <c r="E103" s="82" t="s">
        <v>9</v>
      </c>
      <c r="F103" s="43">
        <f t="shared" ca="1" si="20"/>
        <v>800</v>
      </c>
      <c r="G103" s="44"/>
      <c r="H103" s="83">
        <f t="shared" ca="1" si="23"/>
        <v>0</v>
      </c>
      <c r="I103" s="49">
        <v>400</v>
      </c>
      <c r="J103" s="45">
        <v>800</v>
      </c>
      <c r="K103" s="45">
        <v>800</v>
      </c>
      <c r="L103" s="45">
        <v>400</v>
      </c>
      <c r="M103" s="45">
        <v>800</v>
      </c>
      <c r="N103" s="45">
        <v>250</v>
      </c>
      <c r="O103" s="45">
        <v>400</v>
      </c>
      <c r="P103" s="45">
        <v>800</v>
      </c>
      <c r="Q103" s="45">
        <v>0</v>
      </c>
      <c r="R103" s="45">
        <v>400</v>
      </c>
      <c r="S103" s="45">
        <v>400</v>
      </c>
      <c r="T103" s="45">
        <v>0</v>
      </c>
      <c r="U103" s="45">
        <v>0</v>
      </c>
      <c r="V103" s="72">
        <f t="shared" si="22"/>
        <v>0</v>
      </c>
    </row>
    <row r="104" spans="1:22" s="11" customFormat="1" ht="112.5" x14ac:dyDescent="0.2">
      <c r="A104" s="65">
        <f t="shared" ca="1" si="19"/>
        <v>82115</v>
      </c>
      <c r="B104" s="32" t="s">
        <v>105</v>
      </c>
      <c r="C104" s="84"/>
      <c r="D104" s="84"/>
      <c r="E104" s="82" t="s">
        <v>7</v>
      </c>
      <c r="F104" s="43">
        <f t="shared" ca="1" si="20"/>
        <v>2</v>
      </c>
      <c r="G104" s="44"/>
      <c r="H104" s="83">
        <f t="shared" ca="1" si="23"/>
        <v>0</v>
      </c>
      <c r="I104" s="49">
        <v>1</v>
      </c>
      <c r="J104" s="45">
        <v>2</v>
      </c>
      <c r="K104" s="45">
        <v>2</v>
      </c>
      <c r="L104" s="45">
        <v>1</v>
      </c>
      <c r="M104" s="45">
        <v>2</v>
      </c>
      <c r="N104" s="45">
        <v>1</v>
      </c>
      <c r="O104" s="45">
        <v>1</v>
      </c>
      <c r="P104" s="45">
        <v>2</v>
      </c>
      <c r="Q104" s="45">
        <v>0</v>
      </c>
      <c r="R104" s="45">
        <v>1</v>
      </c>
      <c r="S104" s="45">
        <v>1</v>
      </c>
      <c r="T104" s="45">
        <v>0</v>
      </c>
      <c r="U104" s="45">
        <v>0</v>
      </c>
      <c r="V104" s="72">
        <f t="shared" si="22"/>
        <v>0</v>
      </c>
    </row>
    <row r="105" spans="1:22" s="11" customFormat="1" ht="90" x14ac:dyDescent="0.2">
      <c r="A105" s="69">
        <f t="shared" ca="1" si="19"/>
        <v>82116</v>
      </c>
      <c r="B105" s="32" t="s">
        <v>122</v>
      </c>
      <c r="C105" s="84"/>
      <c r="D105" s="84"/>
      <c r="E105" s="82" t="s">
        <v>7</v>
      </c>
      <c r="F105" s="43">
        <f t="shared" ca="1" si="20"/>
        <v>1</v>
      </c>
      <c r="G105" s="44"/>
      <c r="H105" s="77">
        <f t="shared" ca="1" si="23"/>
        <v>0</v>
      </c>
      <c r="I105" s="49">
        <v>1</v>
      </c>
      <c r="J105" s="45">
        <v>1</v>
      </c>
      <c r="K105" s="45">
        <v>1</v>
      </c>
      <c r="L105" s="45">
        <v>1</v>
      </c>
      <c r="M105" s="45">
        <v>1</v>
      </c>
      <c r="N105" s="45">
        <v>1</v>
      </c>
      <c r="O105" s="45">
        <v>1</v>
      </c>
      <c r="P105" s="45">
        <v>1</v>
      </c>
      <c r="Q105" s="45">
        <v>0</v>
      </c>
      <c r="R105" s="45">
        <v>1</v>
      </c>
      <c r="S105" s="45">
        <v>1</v>
      </c>
      <c r="T105" s="45">
        <v>0</v>
      </c>
      <c r="U105" s="45">
        <v>0</v>
      </c>
      <c r="V105" s="72">
        <f t="shared" si="22"/>
        <v>0</v>
      </c>
    </row>
    <row r="106" spans="1:22" s="11" customFormat="1" ht="90" x14ac:dyDescent="0.2">
      <c r="A106" s="65">
        <f t="shared" ca="1" si="19"/>
        <v>82117</v>
      </c>
      <c r="B106" s="32" t="s">
        <v>106</v>
      </c>
      <c r="C106" s="84"/>
      <c r="D106" s="84"/>
      <c r="E106" s="82" t="s">
        <v>7</v>
      </c>
      <c r="F106" s="43">
        <f t="shared" ca="1" si="20"/>
        <v>1</v>
      </c>
      <c r="G106" s="44"/>
      <c r="H106" s="83">
        <f t="shared" ca="1" si="23"/>
        <v>0</v>
      </c>
      <c r="I106" s="49">
        <v>1</v>
      </c>
      <c r="J106" s="45">
        <v>1</v>
      </c>
      <c r="K106" s="45">
        <v>1</v>
      </c>
      <c r="L106" s="45">
        <v>1</v>
      </c>
      <c r="M106" s="45">
        <v>1</v>
      </c>
      <c r="N106" s="45">
        <v>1</v>
      </c>
      <c r="O106" s="45">
        <v>1</v>
      </c>
      <c r="P106" s="45">
        <v>1</v>
      </c>
      <c r="Q106" s="45">
        <v>0</v>
      </c>
      <c r="R106" s="45">
        <v>1</v>
      </c>
      <c r="S106" s="45">
        <v>1</v>
      </c>
      <c r="T106" s="45">
        <v>0</v>
      </c>
      <c r="U106" s="45">
        <v>0</v>
      </c>
      <c r="V106" s="72">
        <f t="shared" si="22"/>
        <v>0</v>
      </c>
    </row>
    <row r="107" spans="1:22" s="11" customFormat="1" ht="78.75" x14ac:dyDescent="0.2">
      <c r="A107" s="69">
        <f t="shared" ca="1" si="19"/>
        <v>82118</v>
      </c>
      <c r="B107" s="32" t="s">
        <v>107</v>
      </c>
      <c r="C107" s="84"/>
      <c r="D107" s="84"/>
      <c r="E107" s="75" t="s">
        <v>7</v>
      </c>
      <c r="F107" s="43">
        <f t="shared" ca="1" si="20"/>
        <v>1</v>
      </c>
      <c r="G107" s="44"/>
      <c r="H107" s="77">
        <f t="shared" ca="1" si="23"/>
        <v>0</v>
      </c>
      <c r="I107" s="49">
        <v>0</v>
      </c>
      <c r="J107" s="45">
        <v>1</v>
      </c>
      <c r="K107" s="45">
        <v>1</v>
      </c>
      <c r="L107" s="45">
        <v>0</v>
      </c>
      <c r="M107" s="45">
        <v>1</v>
      </c>
      <c r="N107" s="45">
        <v>0</v>
      </c>
      <c r="O107" s="45">
        <v>0</v>
      </c>
      <c r="P107" s="45">
        <v>1</v>
      </c>
      <c r="Q107" s="45">
        <v>0</v>
      </c>
      <c r="R107" s="45">
        <v>0</v>
      </c>
      <c r="S107" s="45">
        <v>0</v>
      </c>
      <c r="T107" s="45">
        <v>0</v>
      </c>
      <c r="U107" s="45">
        <v>0</v>
      </c>
      <c r="V107" s="72">
        <f t="shared" si="22"/>
        <v>0</v>
      </c>
    </row>
    <row r="108" spans="1:22" s="11" customFormat="1" ht="67.5" x14ac:dyDescent="0.2">
      <c r="A108" s="65">
        <f t="shared" ca="1" si="19"/>
        <v>82119</v>
      </c>
      <c r="B108" s="32" t="s">
        <v>108</v>
      </c>
      <c r="C108" s="84"/>
      <c r="D108" s="84"/>
      <c r="E108" s="82" t="s">
        <v>7</v>
      </c>
      <c r="F108" s="43">
        <f t="shared" ca="1" si="20"/>
        <v>2</v>
      </c>
      <c r="G108" s="44"/>
      <c r="H108" s="83">
        <f t="shared" ca="1" si="23"/>
        <v>0</v>
      </c>
      <c r="I108" s="49">
        <v>2</v>
      </c>
      <c r="J108" s="45">
        <v>2</v>
      </c>
      <c r="K108" s="45">
        <v>2</v>
      </c>
      <c r="L108" s="45">
        <v>2</v>
      </c>
      <c r="M108" s="45">
        <v>2</v>
      </c>
      <c r="N108" s="45">
        <v>2</v>
      </c>
      <c r="O108" s="45">
        <v>2</v>
      </c>
      <c r="P108" s="45">
        <v>2</v>
      </c>
      <c r="Q108" s="45">
        <v>0</v>
      </c>
      <c r="R108" s="45">
        <v>2</v>
      </c>
      <c r="S108" s="45">
        <v>2</v>
      </c>
      <c r="T108" s="45">
        <v>0</v>
      </c>
      <c r="U108" s="45">
        <v>0</v>
      </c>
      <c r="V108" s="72">
        <f t="shared" si="22"/>
        <v>0</v>
      </c>
    </row>
    <row r="109" spans="1:22" s="11" customFormat="1" ht="101.25" x14ac:dyDescent="0.2">
      <c r="A109" s="69">
        <f t="shared" ca="1" si="19"/>
        <v>82120</v>
      </c>
      <c r="B109" s="32" t="s">
        <v>98</v>
      </c>
      <c r="C109" s="84"/>
      <c r="D109" s="84"/>
      <c r="E109" s="82" t="s">
        <v>7</v>
      </c>
      <c r="F109" s="43">
        <f t="shared" ca="1" si="20"/>
        <v>2</v>
      </c>
      <c r="G109" s="44"/>
      <c r="H109" s="77">
        <f t="shared" ca="1" si="23"/>
        <v>0</v>
      </c>
      <c r="I109" s="49">
        <v>2</v>
      </c>
      <c r="J109" s="49">
        <v>2</v>
      </c>
      <c r="K109" s="49">
        <v>2</v>
      </c>
      <c r="L109" s="49">
        <v>2</v>
      </c>
      <c r="M109" s="49">
        <v>2</v>
      </c>
      <c r="N109" s="49">
        <v>2</v>
      </c>
      <c r="O109" s="49">
        <v>2</v>
      </c>
      <c r="P109" s="49">
        <v>2</v>
      </c>
      <c r="Q109" s="49">
        <v>0</v>
      </c>
      <c r="R109" s="49">
        <v>2</v>
      </c>
      <c r="S109" s="49">
        <v>2</v>
      </c>
      <c r="T109" s="49">
        <v>0</v>
      </c>
      <c r="U109" s="49">
        <v>0</v>
      </c>
      <c r="V109" s="72">
        <f t="shared" si="22"/>
        <v>0</v>
      </c>
    </row>
    <row r="110" spans="1:22" s="11" customFormat="1" ht="78.75" x14ac:dyDescent="0.2">
      <c r="A110" s="73">
        <f t="shared" ca="1" si="19"/>
        <v>82121</v>
      </c>
      <c r="B110" s="32" t="s">
        <v>109</v>
      </c>
      <c r="C110" s="84"/>
      <c r="D110" s="84"/>
      <c r="E110" s="75" t="s">
        <v>7</v>
      </c>
      <c r="F110" s="43">
        <f t="shared" ca="1" si="20"/>
        <v>1</v>
      </c>
      <c r="G110" s="44"/>
      <c r="H110" s="77">
        <f t="shared" ca="1" si="23"/>
        <v>0</v>
      </c>
      <c r="I110" s="91">
        <v>1</v>
      </c>
      <c r="J110" s="91">
        <v>1</v>
      </c>
      <c r="K110" s="91">
        <v>1</v>
      </c>
      <c r="L110" s="91">
        <v>1</v>
      </c>
      <c r="M110" s="91">
        <v>1</v>
      </c>
      <c r="N110" s="91">
        <v>1</v>
      </c>
      <c r="O110" s="91">
        <v>1</v>
      </c>
      <c r="P110" s="91">
        <v>1</v>
      </c>
      <c r="Q110" s="91">
        <v>0</v>
      </c>
      <c r="R110" s="91">
        <v>1</v>
      </c>
      <c r="S110" s="91">
        <v>1</v>
      </c>
      <c r="T110" s="91">
        <v>0</v>
      </c>
      <c r="U110" s="91">
        <v>0</v>
      </c>
      <c r="V110" s="72">
        <f t="shared" si="22"/>
        <v>0</v>
      </c>
    </row>
    <row r="111" spans="1:22" s="11" customFormat="1" ht="78.75" x14ac:dyDescent="0.2">
      <c r="A111" s="73">
        <f t="shared" ca="1" si="19"/>
        <v>82122</v>
      </c>
      <c r="B111" s="32" t="s">
        <v>110</v>
      </c>
      <c r="C111" s="84"/>
      <c r="D111" s="84"/>
      <c r="E111" s="75" t="s">
        <v>7</v>
      </c>
      <c r="F111" s="43">
        <f t="shared" ca="1" si="20"/>
        <v>1</v>
      </c>
      <c r="G111" s="44"/>
      <c r="H111" s="77">
        <f t="shared" ca="1" si="23"/>
        <v>0</v>
      </c>
      <c r="I111" s="91">
        <v>1</v>
      </c>
      <c r="J111" s="91">
        <v>1</v>
      </c>
      <c r="K111" s="91">
        <v>1</v>
      </c>
      <c r="L111" s="91">
        <v>1</v>
      </c>
      <c r="M111" s="91">
        <v>1</v>
      </c>
      <c r="N111" s="91">
        <v>1</v>
      </c>
      <c r="O111" s="91">
        <v>1</v>
      </c>
      <c r="P111" s="91">
        <v>1</v>
      </c>
      <c r="Q111" s="91">
        <v>0</v>
      </c>
      <c r="R111" s="91">
        <v>1</v>
      </c>
      <c r="S111" s="91">
        <v>1</v>
      </c>
      <c r="T111" s="91">
        <v>0</v>
      </c>
      <c r="U111" s="91">
        <v>0</v>
      </c>
      <c r="V111" s="72">
        <f t="shared" si="22"/>
        <v>0</v>
      </c>
    </row>
    <row r="112" spans="1:22" s="11" customFormat="1" ht="123.75" x14ac:dyDescent="0.2">
      <c r="A112" s="69">
        <f t="shared" ca="1" si="19"/>
        <v>82123</v>
      </c>
      <c r="B112" s="32" t="s">
        <v>157</v>
      </c>
      <c r="C112" s="84"/>
      <c r="D112" s="84"/>
      <c r="E112" s="75" t="s">
        <v>7</v>
      </c>
      <c r="F112" s="43">
        <f t="shared" ca="1" si="20"/>
        <v>1</v>
      </c>
      <c r="G112" s="44"/>
      <c r="H112" s="77">
        <f t="shared" ca="1" si="23"/>
        <v>0</v>
      </c>
      <c r="I112" s="49">
        <v>1</v>
      </c>
      <c r="J112" s="45">
        <v>2</v>
      </c>
      <c r="K112" s="45">
        <v>1</v>
      </c>
      <c r="L112" s="45">
        <v>1</v>
      </c>
      <c r="M112" s="45">
        <v>1</v>
      </c>
      <c r="N112" s="45">
        <v>1</v>
      </c>
      <c r="O112" s="45">
        <v>2</v>
      </c>
      <c r="P112" s="45">
        <v>1</v>
      </c>
      <c r="Q112" s="45">
        <v>0</v>
      </c>
      <c r="R112" s="45">
        <v>2</v>
      </c>
      <c r="S112" s="45">
        <v>1</v>
      </c>
      <c r="T112" s="45"/>
      <c r="U112" s="45">
        <v>0</v>
      </c>
      <c r="V112" s="72">
        <f t="shared" si="22"/>
        <v>0</v>
      </c>
    </row>
    <row r="113" spans="1:22" s="11" customFormat="1" ht="112.5" x14ac:dyDescent="0.2">
      <c r="A113" s="69">
        <f t="shared" ca="1" si="19"/>
        <v>82124</v>
      </c>
      <c r="B113" s="32" t="s">
        <v>162</v>
      </c>
      <c r="C113" s="84"/>
      <c r="D113" s="84"/>
      <c r="E113" s="75" t="s">
        <v>7</v>
      </c>
      <c r="F113" s="43">
        <f t="shared" ca="1" si="20"/>
        <v>1</v>
      </c>
      <c r="G113" s="44"/>
      <c r="H113" s="77">
        <f t="shared" ca="1" si="23"/>
        <v>0</v>
      </c>
      <c r="I113" s="49">
        <v>1</v>
      </c>
      <c r="J113" s="45">
        <v>2</v>
      </c>
      <c r="K113" s="45">
        <v>1</v>
      </c>
      <c r="L113" s="45">
        <v>1</v>
      </c>
      <c r="M113" s="45">
        <v>1</v>
      </c>
      <c r="N113" s="45">
        <v>1</v>
      </c>
      <c r="O113" s="45">
        <v>2</v>
      </c>
      <c r="P113" s="45">
        <v>1</v>
      </c>
      <c r="Q113" s="45">
        <v>0</v>
      </c>
      <c r="R113" s="45">
        <v>2</v>
      </c>
      <c r="S113" s="45">
        <v>1</v>
      </c>
      <c r="T113" s="45"/>
      <c r="U113" s="45">
        <v>0</v>
      </c>
      <c r="V113" s="72">
        <f t="shared" si="22"/>
        <v>0</v>
      </c>
    </row>
    <row r="114" spans="1:22" x14ac:dyDescent="0.2">
      <c r="A114" s="120"/>
      <c r="B114" s="121"/>
      <c r="C114" s="121"/>
      <c r="D114" s="121"/>
      <c r="E114" s="121"/>
      <c r="F114" s="122" t="str">
        <f>"Ukupno "&amp;LOWER(B88)&amp;" - "&amp;LOWER(B89)&amp;":"</f>
        <v>Ukupno sustav protuprovalne i perimetarske zaštite - oprema:</v>
      </c>
      <c r="G114" s="160">
        <f ca="1">SUM(H90:H113)</f>
        <v>0</v>
      </c>
      <c r="H114" s="160"/>
      <c r="I114" s="49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72">
        <f t="shared" ca="1" si="22"/>
        <v>0</v>
      </c>
    </row>
    <row r="115" spans="1:22" s="24" customFormat="1" x14ac:dyDescent="0.2">
      <c r="A115" s="65"/>
      <c r="B115" s="29"/>
      <c r="C115" s="28"/>
      <c r="D115" s="28"/>
      <c r="E115" s="28"/>
      <c r="F115" s="28"/>
      <c r="G115" s="33"/>
      <c r="H115" s="64"/>
      <c r="I115" s="49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72"/>
    </row>
    <row r="116" spans="1:22" s="1" customFormat="1" x14ac:dyDescent="0.2">
      <c r="A116" s="34">
        <f t="shared" ref="A116:A125" ca="1" si="24">IF(VALUE(broj_sheet)&lt;10,
IF(OFFSET(A116,-1,0)=".",broj_sheet*10+(COUNTIF(INDIRECT(ADDRESS(1,COLUMN())&amp;":"&amp;ADDRESS(ROW()-1,COLUMN())),"&lt;99"))+1,
IF(OR(LEN(OFFSET(A116,-1,0))=2,AND(LEN(OFFSET(A116,-1,0))=0,LEN(OFFSET(A116,-3,0))=5)),
IF(LEN(OFFSET(A116,-1,0))=2,(OFFSET(A116,-1,0))*10+1,IF(AND(LEN(OFFSET(A116,-1,0))=0,LEN(OFFSET(A116,-3,0))=5),INT(LEFT(OFFSET(A116,-3,0),3))+1,"greška x")),
IF(LEN(OFFSET(A116,-1,0))=3,(OFFSET(A116,-1,0))*100+1,
IF(LEN(OFFSET(A116,-1,0))=5,(OFFSET(A116,-1,0))+1,"greška1")))),
IF(VALUE(broj_sheet)&gt;=10,
IF(OFFSET(A116,-1,0)= ".",broj_sheet*10+(COUNTIF(INDIRECT(ADDRESS(1,COLUMN())&amp;":"&amp;ADDRESS(ROW()-1,COLUMN())),"&lt;999"))+1,
IF(OR(LEN(OFFSET(A116,-1,0))=3,AND(LEN(OFFSET(A116,-1,0))=0,LEN(OFFSET(A116,-3,0))=6)),
IF(LEN(OFFSET(A116,-1,0))=3,(OFFSET(A116,-1,0))*10+1,IF(AND(LEN(OFFSET(A116,-1,0))=0,LEN(OFFSET(A116,-3,0))=6),INT(LEFT(OFFSET(A116,-3,0),4))+1,"greška y")),
IF(LEN(OFFSET(A116,-1,0))=4,(OFFSET(A116,-1,0))*100+1,
IF(LEN(OFFSET(A116,-1,0))=6,(OFFSET(A116,-1,0))+1,"greška2")))),"greška3"))</f>
        <v>822</v>
      </c>
      <c r="B116" s="53" t="s">
        <v>10</v>
      </c>
      <c r="C116" s="39"/>
      <c r="D116" s="39"/>
      <c r="E116" s="54"/>
      <c r="F116" s="55"/>
      <c r="G116" s="56"/>
      <c r="H116" s="56"/>
      <c r="I116" s="49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72"/>
    </row>
    <row r="117" spans="1:22" s="2" customFormat="1" ht="33.75" x14ac:dyDescent="0.2">
      <c r="A117" s="65">
        <f t="shared" ca="1" si="24"/>
        <v>82201</v>
      </c>
      <c r="B117" s="62" t="s">
        <v>111</v>
      </c>
      <c r="C117" s="46" t="s">
        <v>23</v>
      </c>
      <c r="D117" s="46" t="s">
        <v>23</v>
      </c>
      <c r="E117" s="78" t="s">
        <v>9</v>
      </c>
      <c r="F117" s="43">
        <f t="shared" ref="F117:F125" ca="1" si="25">INDIRECT(ADDRESS(ROW(),COLUMN()+2+broj_sheet))</f>
        <v>50</v>
      </c>
      <c r="G117" s="44"/>
      <c r="H117" s="80">
        <f t="shared" ref="H117:H125" ca="1" si="26">F117*G117</f>
        <v>0</v>
      </c>
      <c r="I117" s="49">
        <v>100</v>
      </c>
      <c r="J117" s="45">
        <v>100</v>
      </c>
      <c r="K117" s="49">
        <v>50</v>
      </c>
      <c r="L117" s="45">
        <v>50</v>
      </c>
      <c r="M117" s="49">
        <v>100</v>
      </c>
      <c r="N117" s="45">
        <v>25</v>
      </c>
      <c r="O117" s="49">
        <v>50</v>
      </c>
      <c r="P117" s="45">
        <v>50</v>
      </c>
      <c r="Q117" s="49">
        <v>50</v>
      </c>
      <c r="R117" s="45">
        <v>50</v>
      </c>
      <c r="S117" s="49">
        <v>50</v>
      </c>
      <c r="T117" s="45">
        <v>0</v>
      </c>
      <c r="U117" s="45">
        <v>0</v>
      </c>
      <c r="V117" s="72">
        <f t="shared" ref="V117:V126" si="27">SUM(I117:U117)*G117</f>
        <v>0</v>
      </c>
    </row>
    <row r="118" spans="1:22" s="2" customFormat="1" ht="33.75" x14ac:dyDescent="0.2">
      <c r="A118" s="65">
        <f t="shared" ca="1" si="24"/>
        <v>82202</v>
      </c>
      <c r="B118" s="62" t="s">
        <v>112</v>
      </c>
      <c r="C118" s="46" t="s">
        <v>23</v>
      </c>
      <c r="D118" s="46" t="s">
        <v>23</v>
      </c>
      <c r="E118" s="78" t="s">
        <v>9</v>
      </c>
      <c r="F118" s="43">
        <f t="shared" ca="1" si="25"/>
        <v>200</v>
      </c>
      <c r="G118" s="44"/>
      <c r="H118" s="80">
        <f t="shared" ca="1" si="26"/>
        <v>0</v>
      </c>
      <c r="I118" s="49">
        <v>250</v>
      </c>
      <c r="J118" s="45">
        <v>320</v>
      </c>
      <c r="K118" s="45">
        <v>350</v>
      </c>
      <c r="L118" s="45">
        <v>350</v>
      </c>
      <c r="M118" s="45">
        <v>1200</v>
      </c>
      <c r="N118" s="45">
        <v>50</v>
      </c>
      <c r="O118" s="45">
        <v>150</v>
      </c>
      <c r="P118" s="45">
        <v>200</v>
      </c>
      <c r="Q118" s="45">
        <v>100</v>
      </c>
      <c r="R118" s="45">
        <v>300</v>
      </c>
      <c r="S118" s="45">
        <v>200</v>
      </c>
      <c r="T118" s="45">
        <v>0</v>
      </c>
      <c r="U118" s="45">
        <v>0</v>
      </c>
      <c r="V118" s="72">
        <f t="shared" si="27"/>
        <v>0</v>
      </c>
    </row>
    <row r="119" spans="1:22" s="2" customFormat="1" ht="33.75" x14ac:dyDescent="0.2">
      <c r="A119" s="65">
        <f t="shared" ca="1" si="24"/>
        <v>82203</v>
      </c>
      <c r="B119" s="62" t="s">
        <v>113</v>
      </c>
      <c r="C119" s="46" t="s">
        <v>23</v>
      </c>
      <c r="D119" s="46" t="s">
        <v>23</v>
      </c>
      <c r="E119" s="78" t="s">
        <v>9</v>
      </c>
      <c r="F119" s="43">
        <f t="shared" ca="1" si="25"/>
        <v>1000</v>
      </c>
      <c r="G119" s="44"/>
      <c r="H119" s="80">
        <f t="shared" ca="1" si="26"/>
        <v>0</v>
      </c>
      <c r="I119" s="49">
        <v>1200</v>
      </c>
      <c r="J119" s="45">
        <v>1200</v>
      </c>
      <c r="K119" s="45">
        <v>1200</v>
      </c>
      <c r="L119" s="45">
        <v>1200</v>
      </c>
      <c r="M119" s="45">
        <v>5000</v>
      </c>
      <c r="N119" s="45">
        <v>1000</v>
      </c>
      <c r="O119" s="45">
        <v>1000</v>
      </c>
      <c r="P119" s="45">
        <v>1000</v>
      </c>
      <c r="Q119" s="45">
        <v>1300</v>
      </c>
      <c r="R119" s="45">
        <v>1200</v>
      </c>
      <c r="S119" s="45">
        <v>1200</v>
      </c>
      <c r="T119" s="45">
        <v>1500</v>
      </c>
      <c r="U119" s="45">
        <v>0</v>
      </c>
      <c r="V119" s="72">
        <f t="shared" si="27"/>
        <v>0</v>
      </c>
    </row>
    <row r="120" spans="1:22" s="8" customFormat="1" ht="33.75" x14ac:dyDescent="0.2">
      <c r="A120" s="65">
        <f t="shared" ca="1" si="24"/>
        <v>82204</v>
      </c>
      <c r="B120" s="63" t="s">
        <v>155</v>
      </c>
      <c r="C120" s="46" t="s">
        <v>23</v>
      </c>
      <c r="D120" s="46" t="s">
        <v>23</v>
      </c>
      <c r="E120" s="78" t="s">
        <v>9</v>
      </c>
      <c r="F120" s="43">
        <f t="shared" ca="1" si="25"/>
        <v>20</v>
      </c>
      <c r="G120" s="44"/>
      <c r="H120" s="80">
        <f t="shared" ca="1" si="26"/>
        <v>0</v>
      </c>
      <c r="I120" s="49">
        <v>20</v>
      </c>
      <c r="J120" s="45">
        <v>20</v>
      </c>
      <c r="K120" s="45">
        <v>20</v>
      </c>
      <c r="L120" s="45">
        <v>20</v>
      </c>
      <c r="M120" s="45">
        <v>30</v>
      </c>
      <c r="N120" s="45">
        <v>20</v>
      </c>
      <c r="O120" s="45">
        <v>20</v>
      </c>
      <c r="P120" s="45">
        <v>20</v>
      </c>
      <c r="Q120" s="45">
        <v>20</v>
      </c>
      <c r="R120" s="45">
        <v>20</v>
      </c>
      <c r="S120" s="45">
        <v>20</v>
      </c>
      <c r="T120" s="45">
        <v>0</v>
      </c>
      <c r="U120" s="45">
        <v>0</v>
      </c>
      <c r="V120" s="72">
        <f t="shared" si="27"/>
        <v>0</v>
      </c>
    </row>
    <row r="121" spans="1:22" s="2" customFormat="1" ht="33.75" x14ac:dyDescent="0.2">
      <c r="A121" s="65">
        <f t="shared" ca="1" si="24"/>
        <v>82205</v>
      </c>
      <c r="B121" s="62" t="s">
        <v>114</v>
      </c>
      <c r="C121" s="46" t="s">
        <v>23</v>
      </c>
      <c r="D121" s="46" t="s">
        <v>23</v>
      </c>
      <c r="E121" s="75" t="s">
        <v>9</v>
      </c>
      <c r="F121" s="43">
        <f t="shared" ca="1" si="25"/>
        <v>120</v>
      </c>
      <c r="G121" s="44"/>
      <c r="H121" s="80">
        <f t="shared" ca="1" si="26"/>
        <v>0</v>
      </c>
      <c r="I121" s="49">
        <v>100</v>
      </c>
      <c r="J121" s="70">
        <v>250</v>
      </c>
      <c r="K121" s="70">
        <v>100</v>
      </c>
      <c r="L121" s="70">
        <v>180</v>
      </c>
      <c r="M121" s="45">
        <v>150</v>
      </c>
      <c r="N121" s="70">
        <v>120</v>
      </c>
      <c r="O121" s="70">
        <v>150</v>
      </c>
      <c r="P121" s="70">
        <v>120</v>
      </c>
      <c r="Q121" s="70">
        <v>0</v>
      </c>
      <c r="R121" s="70">
        <v>200</v>
      </c>
      <c r="S121" s="45">
        <v>50</v>
      </c>
      <c r="T121" s="45">
        <v>0</v>
      </c>
      <c r="U121" s="45">
        <v>0</v>
      </c>
      <c r="V121" s="72">
        <f t="shared" si="27"/>
        <v>0</v>
      </c>
    </row>
    <row r="122" spans="1:22" s="2" customFormat="1" ht="33.75" x14ac:dyDescent="0.2">
      <c r="A122" s="65">
        <f t="shared" ca="1" si="24"/>
        <v>82206</v>
      </c>
      <c r="B122" s="62" t="s">
        <v>169</v>
      </c>
      <c r="C122" s="46" t="s">
        <v>23</v>
      </c>
      <c r="D122" s="46" t="s">
        <v>23</v>
      </c>
      <c r="E122" s="75" t="s">
        <v>9</v>
      </c>
      <c r="F122" s="43">
        <f t="shared" ca="1" si="25"/>
        <v>50</v>
      </c>
      <c r="G122" s="44"/>
      <c r="H122" s="80">
        <f t="shared" ca="1" si="26"/>
        <v>0</v>
      </c>
      <c r="I122" s="49">
        <v>50</v>
      </c>
      <c r="J122" s="45">
        <v>50</v>
      </c>
      <c r="K122" s="45">
        <v>50</v>
      </c>
      <c r="L122" s="45">
        <v>50</v>
      </c>
      <c r="M122" s="45">
        <v>50</v>
      </c>
      <c r="N122" s="45">
        <v>50</v>
      </c>
      <c r="O122" s="45">
        <v>50</v>
      </c>
      <c r="P122" s="45">
        <v>50</v>
      </c>
      <c r="Q122" s="45">
        <v>50</v>
      </c>
      <c r="R122" s="45">
        <v>50</v>
      </c>
      <c r="S122" s="45">
        <v>50</v>
      </c>
      <c r="T122" s="45">
        <v>0</v>
      </c>
      <c r="U122" s="45">
        <v>0</v>
      </c>
      <c r="V122" s="72">
        <f t="shared" si="27"/>
        <v>0</v>
      </c>
    </row>
    <row r="123" spans="1:22" s="8" customFormat="1" ht="45" x14ac:dyDescent="0.2">
      <c r="A123" s="65">
        <f t="shared" ca="1" si="24"/>
        <v>82207</v>
      </c>
      <c r="B123" s="62" t="s">
        <v>71</v>
      </c>
      <c r="C123" s="46" t="s">
        <v>23</v>
      </c>
      <c r="D123" s="46" t="s">
        <v>23</v>
      </c>
      <c r="E123" s="78" t="s">
        <v>9</v>
      </c>
      <c r="F123" s="43">
        <f t="shared" ca="1" si="25"/>
        <v>20</v>
      </c>
      <c r="G123" s="44"/>
      <c r="H123" s="80">
        <f t="shared" ca="1" si="26"/>
        <v>0</v>
      </c>
      <c r="I123" s="49">
        <v>20</v>
      </c>
      <c r="J123" s="49">
        <v>20</v>
      </c>
      <c r="K123" s="49">
        <v>20</v>
      </c>
      <c r="L123" s="49">
        <v>20</v>
      </c>
      <c r="M123" s="49">
        <v>50</v>
      </c>
      <c r="N123" s="49">
        <v>20</v>
      </c>
      <c r="O123" s="49">
        <v>20</v>
      </c>
      <c r="P123" s="49">
        <v>20</v>
      </c>
      <c r="Q123" s="49">
        <v>20</v>
      </c>
      <c r="R123" s="49">
        <v>20</v>
      </c>
      <c r="S123" s="45">
        <v>20</v>
      </c>
      <c r="T123" s="49">
        <v>0</v>
      </c>
      <c r="U123" s="45">
        <v>0</v>
      </c>
      <c r="V123" s="72">
        <f t="shared" si="27"/>
        <v>0</v>
      </c>
    </row>
    <row r="124" spans="1:22" s="11" customFormat="1" ht="33.75" x14ac:dyDescent="0.2">
      <c r="A124" s="65">
        <f t="shared" ca="1" si="24"/>
        <v>82208</v>
      </c>
      <c r="B124" s="62" t="s">
        <v>124</v>
      </c>
      <c r="C124" s="46" t="s">
        <v>23</v>
      </c>
      <c r="D124" s="46" t="s">
        <v>23</v>
      </c>
      <c r="E124" s="78" t="s">
        <v>9</v>
      </c>
      <c r="F124" s="43">
        <f t="shared" ca="1" si="25"/>
        <v>30</v>
      </c>
      <c r="G124" s="44"/>
      <c r="H124" s="80">
        <f t="shared" ca="1" si="26"/>
        <v>0</v>
      </c>
      <c r="I124" s="49">
        <v>30</v>
      </c>
      <c r="J124" s="49">
        <v>30</v>
      </c>
      <c r="K124" s="49">
        <v>30</v>
      </c>
      <c r="L124" s="49">
        <v>30</v>
      </c>
      <c r="M124" s="49">
        <v>60</v>
      </c>
      <c r="N124" s="49">
        <v>30</v>
      </c>
      <c r="O124" s="49">
        <v>30</v>
      </c>
      <c r="P124" s="49">
        <v>30</v>
      </c>
      <c r="Q124" s="49">
        <v>30</v>
      </c>
      <c r="R124" s="49">
        <v>30</v>
      </c>
      <c r="S124" s="45">
        <v>30</v>
      </c>
      <c r="T124" s="49">
        <v>0</v>
      </c>
      <c r="U124" s="45">
        <v>0</v>
      </c>
      <c r="V124" s="72">
        <f t="shared" si="27"/>
        <v>0</v>
      </c>
    </row>
    <row r="125" spans="1:22" s="8" customFormat="1" ht="56.25" x14ac:dyDescent="0.2">
      <c r="A125" s="65">
        <f t="shared" ca="1" si="24"/>
        <v>82209</v>
      </c>
      <c r="B125" s="62" t="s">
        <v>60</v>
      </c>
      <c r="C125" s="46" t="s">
        <v>23</v>
      </c>
      <c r="D125" s="46" t="s">
        <v>23</v>
      </c>
      <c r="E125" s="78" t="s">
        <v>8</v>
      </c>
      <c r="F125" s="43">
        <f t="shared" ca="1" si="25"/>
        <v>1</v>
      </c>
      <c r="G125" s="44"/>
      <c r="H125" s="80">
        <f t="shared" ca="1" si="26"/>
        <v>0</v>
      </c>
      <c r="I125" s="49">
        <v>1</v>
      </c>
      <c r="J125" s="71">
        <v>1</v>
      </c>
      <c r="K125" s="71">
        <v>1</v>
      </c>
      <c r="L125" s="71">
        <v>1</v>
      </c>
      <c r="M125" s="71">
        <v>8</v>
      </c>
      <c r="N125" s="71">
        <v>1</v>
      </c>
      <c r="O125" s="71">
        <v>1</v>
      </c>
      <c r="P125" s="71">
        <v>1</v>
      </c>
      <c r="Q125" s="71">
        <v>1</v>
      </c>
      <c r="R125" s="71">
        <v>1</v>
      </c>
      <c r="S125" s="45">
        <v>1</v>
      </c>
      <c r="T125" s="71">
        <v>0</v>
      </c>
      <c r="U125" s="45">
        <v>0</v>
      </c>
      <c r="V125" s="72">
        <f t="shared" si="27"/>
        <v>0</v>
      </c>
    </row>
    <row r="126" spans="1:22" x14ac:dyDescent="0.2">
      <c r="A126" s="120"/>
      <c r="B126" s="121"/>
      <c r="C126" s="121"/>
      <c r="D126" s="121"/>
      <c r="E126" s="121"/>
      <c r="F126" s="122" t="str">
        <f>"Ukupno "&amp;LOWER(B88)&amp;" - "&amp;LOWER(B116)&amp;":"</f>
        <v>Ukupno sustav protuprovalne i perimetarske zaštite - instalacije:</v>
      </c>
      <c r="G126" s="160">
        <f ca="1">SUM(H117:H125)</f>
        <v>0</v>
      </c>
      <c r="H126" s="160"/>
      <c r="I126" s="49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72">
        <f t="shared" ca="1" si="27"/>
        <v>0</v>
      </c>
    </row>
    <row r="127" spans="1:22" s="24" customFormat="1" x14ac:dyDescent="0.2">
      <c r="A127" s="65"/>
      <c r="B127" s="29"/>
      <c r="C127" s="28"/>
      <c r="D127" s="28"/>
      <c r="E127" s="28"/>
      <c r="F127" s="28"/>
      <c r="G127" s="33"/>
      <c r="H127" s="64"/>
      <c r="I127" s="4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72"/>
    </row>
    <row r="128" spans="1:22" s="1" customFormat="1" x14ac:dyDescent="0.2">
      <c r="A128" s="34">
        <f t="shared" ref="A128:A133" ca="1" si="28">IF(VALUE(broj_sheet)&lt;10,
IF(OFFSET(A128,-1,0)=".",broj_sheet*10+(COUNTIF(INDIRECT(ADDRESS(1,COLUMN())&amp;":"&amp;ADDRESS(ROW()-1,COLUMN())),"&lt;99"))+1,
IF(OR(LEN(OFFSET(A128,-1,0))=2,AND(LEN(OFFSET(A128,-1,0))=0,LEN(OFFSET(A128,-3,0))=5)),
IF(LEN(OFFSET(A128,-1,0))=2,(OFFSET(A128,-1,0))*10+1,IF(AND(LEN(OFFSET(A128,-1,0))=0,LEN(OFFSET(A128,-3,0))=5),INT(LEFT(OFFSET(A128,-3,0),3))+1,"greška x")),
IF(LEN(OFFSET(A128,-1,0))=3,(OFFSET(A128,-1,0))*100+1,
IF(LEN(OFFSET(A128,-1,0))=5,(OFFSET(A128,-1,0))+1,"greška1")))),
IF(VALUE(broj_sheet)&gt;=10,
IF(OFFSET(A128,-1,0)= ".",broj_sheet*10+(COUNTIF(INDIRECT(ADDRESS(1,COLUMN())&amp;":"&amp;ADDRESS(ROW()-1,COLUMN())),"&lt;999"))+1,
IF(OR(LEN(OFFSET(A128,-1,0))=3,AND(LEN(OFFSET(A128,-1,0))=0,LEN(OFFSET(A128,-3,0))=6)),
IF(LEN(OFFSET(A128,-1,0))=3,(OFFSET(A128,-1,0))*10+1,IF(AND(LEN(OFFSET(A128,-1,0))=0,LEN(OFFSET(A128,-3,0))=6),INT(LEFT(OFFSET(A128,-3,0),4))+1,"greška y")),
IF(LEN(OFFSET(A128,-1,0))=4,(OFFSET(A128,-1,0))*100+1,
IF(LEN(OFFSET(A128,-1,0))=6,(OFFSET(A128,-1,0))+1,"greška2")))),"greška3"))</f>
        <v>823</v>
      </c>
      <c r="B128" s="53" t="s">
        <v>15</v>
      </c>
      <c r="C128" s="39"/>
      <c r="D128" s="39"/>
      <c r="E128" s="54"/>
      <c r="F128" s="55"/>
      <c r="G128" s="56"/>
      <c r="H128" s="56"/>
      <c r="I128" s="49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72"/>
    </row>
    <row r="129" spans="1:22" s="10" customFormat="1" ht="45" x14ac:dyDescent="0.2">
      <c r="A129" s="73">
        <f t="shared" ca="1" si="28"/>
        <v>82301</v>
      </c>
      <c r="B129" s="52" t="s">
        <v>56</v>
      </c>
      <c r="C129" s="46" t="s">
        <v>23</v>
      </c>
      <c r="D129" s="46" t="s">
        <v>23</v>
      </c>
      <c r="E129" s="75" t="s">
        <v>8</v>
      </c>
      <c r="F129" s="43">
        <f t="shared" ref="F129:F133" ca="1" si="29">INDIRECT(ADDRESS(ROW(),COLUMN()+2+broj_sheet))</f>
        <v>1</v>
      </c>
      <c r="G129" s="44"/>
      <c r="H129" s="83">
        <f t="shared" ref="H129:H133" ca="1" si="30">G129*F129</f>
        <v>0</v>
      </c>
      <c r="I129" s="49">
        <v>1</v>
      </c>
      <c r="J129" s="49">
        <v>1</v>
      </c>
      <c r="K129" s="49">
        <v>1</v>
      </c>
      <c r="L129" s="49">
        <v>1</v>
      </c>
      <c r="M129" s="49">
        <v>1</v>
      </c>
      <c r="N129" s="49">
        <v>1</v>
      </c>
      <c r="O129" s="49">
        <v>1</v>
      </c>
      <c r="P129" s="49">
        <v>1</v>
      </c>
      <c r="Q129" s="49">
        <v>1</v>
      </c>
      <c r="R129" s="49">
        <v>1</v>
      </c>
      <c r="S129" s="49">
        <v>1</v>
      </c>
      <c r="T129" s="49">
        <v>1</v>
      </c>
      <c r="U129" s="49">
        <v>0</v>
      </c>
      <c r="V129" s="72">
        <f t="shared" ref="V129:V134" si="31">SUM(I129:U129)*G129</f>
        <v>0</v>
      </c>
    </row>
    <row r="130" spans="1:22" s="2" customFormat="1" ht="33.75" x14ac:dyDescent="0.2">
      <c r="A130" s="73">
        <f t="shared" ca="1" si="28"/>
        <v>82302</v>
      </c>
      <c r="B130" s="52" t="s">
        <v>123</v>
      </c>
      <c r="C130" s="46" t="s">
        <v>23</v>
      </c>
      <c r="D130" s="46" t="s">
        <v>23</v>
      </c>
      <c r="E130" s="75" t="s">
        <v>8</v>
      </c>
      <c r="F130" s="43">
        <f t="shared" ca="1" si="29"/>
        <v>1</v>
      </c>
      <c r="G130" s="44"/>
      <c r="H130" s="76">
        <f t="shared" ca="1" si="30"/>
        <v>0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49">
        <v>1</v>
      </c>
      <c r="Q130" s="49">
        <v>1</v>
      </c>
      <c r="R130" s="49">
        <v>1</v>
      </c>
      <c r="S130" s="49">
        <v>1</v>
      </c>
      <c r="T130" s="49">
        <v>0</v>
      </c>
      <c r="U130" s="49">
        <v>0</v>
      </c>
      <c r="V130" s="72">
        <f t="shared" si="31"/>
        <v>0</v>
      </c>
    </row>
    <row r="131" spans="1:22" s="2" customFormat="1" ht="45" x14ac:dyDescent="0.2">
      <c r="A131" s="73">
        <f t="shared" ca="1" si="28"/>
        <v>82303</v>
      </c>
      <c r="B131" s="52" t="s">
        <v>125</v>
      </c>
      <c r="C131" s="46" t="s">
        <v>23</v>
      </c>
      <c r="D131" s="46" t="s">
        <v>23</v>
      </c>
      <c r="E131" s="75" t="s">
        <v>8</v>
      </c>
      <c r="F131" s="43">
        <f t="shared" ca="1" si="29"/>
        <v>1</v>
      </c>
      <c r="G131" s="44"/>
      <c r="H131" s="76">
        <f ca="1">G131*F131</f>
        <v>0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49">
        <v>1</v>
      </c>
      <c r="Q131" s="49">
        <v>1</v>
      </c>
      <c r="R131" s="49">
        <v>1</v>
      </c>
      <c r="S131" s="49">
        <v>1</v>
      </c>
      <c r="T131" s="49">
        <v>0</v>
      </c>
      <c r="U131" s="49">
        <v>0</v>
      </c>
      <c r="V131" s="72">
        <f t="shared" si="31"/>
        <v>0</v>
      </c>
    </row>
    <row r="132" spans="1:22" s="2" customFormat="1" ht="45" x14ac:dyDescent="0.2">
      <c r="A132" s="73">
        <f t="shared" ca="1" si="28"/>
        <v>82304</v>
      </c>
      <c r="B132" s="32" t="s">
        <v>70</v>
      </c>
      <c r="C132" s="46" t="s">
        <v>23</v>
      </c>
      <c r="D132" s="46" t="s">
        <v>23</v>
      </c>
      <c r="E132" s="75" t="s">
        <v>8</v>
      </c>
      <c r="F132" s="43">
        <f t="shared" ca="1" si="29"/>
        <v>1</v>
      </c>
      <c r="G132" s="44"/>
      <c r="H132" s="76">
        <f ca="1">G132*F132</f>
        <v>0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49">
        <v>1</v>
      </c>
      <c r="Q132" s="49">
        <v>1</v>
      </c>
      <c r="R132" s="49">
        <v>1</v>
      </c>
      <c r="S132" s="49">
        <v>1</v>
      </c>
      <c r="T132" s="49">
        <v>0</v>
      </c>
      <c r="U132" s="49">
        <v>0</v>
      </c>
      <c r="V132" s="72">
        <f t="shared" si="31"/>
        <v>0</v>
      </c>
    </row>
    <row r="133" spans="1:22" s="2" customFormat="1" ht="33.75" x14ac:dyDescent="0.2">
      <c r="A133" s="73">
        <f t="shared" ca="1" si="28"/>
        <v>82305</v>
      </c>
      <c r="B133" s="52" t="s">
        <v>69</v>
      </c>
      <c r="C133" s="46" t="s">
        <v>23</v>
      </c>
      <c r="D133" s="46" t="s">
        <v>23</v>
      </c>
      <c r="E133" s="75" t="s">
        <v>8</v>
      </c>
      <c r="F133" s="43">
        <f t="shared" ca="1" si="29"/>
        <v>1</v>
      </c>
      <c r="G133" s="44"/>
      <c r="H133" s="76">
        <f t="shared" ca="1" si="30"/>
        <v>0</v>
      </c>
      <c r="I133" s="49">
        <v>1</v>
      </c>
      <c r="J133" s="49">
        <v>1</v>
      </c>
      <c r="K133" s="49">
        <v>1</v>
      </c>
      <c r="L133" s="49">
        <v>1</v>
      </c>
      <c r="M133" s="49">
        <v>1</v>
      </c>
      <c r="N133" s="49">
        <v>1</v>
      </c>
      <c r="O133" s="49">
        <v>1</v>
      </c>
      <c r="P133" s="49">
        <v>1</v>
      </c>
      <c r="Q133" s="49">
        <v>1</v>
      </c>
      <c r="R133" s="49">
        <v>1</v>
      </c>
      <c r="S133" s="49">
        <v>1</v>
      </c>
      <c r="T133" s="49">
        <v>0</v>
      </c>
      <c r="U133" s="49">
        <v>0</v>
      </c>
      <c r="V133" s="72">
        <f t="shared" si="31"/>
        <v>0</v>
      </c>
    </row>
    <row r="134" spans="1:22" x14ac:dyDescent="0.2">
      <c r="A134" s="120"/>
      <c r="B134" s="121"/>
      <c r="C134" s="121"/>
      <c r="D134" s="121"/>
      <c r="E134" s="121"/>
      <c r="F134" s="122" t="str">
        <f>"Ukupno "&amp;LOWER(B88)&amp;" - "&amp;LOWER(B128)&amp;":"</f>
        <v>Ukupno sustav protuprovalne i perimetarske zaštite - usluga:</v>
      </c>
      <c r="G134" s="160">
        <f ca="1">SUM(H129:H133)</f>
        <v>0</v>
      </c>
      <c r="H134" s="160"/>
      <c r="I134" s="49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72">
        <f t="shared" ca="1" si="31"/>
        <v>0</v>
      </c>
    </row>
    <row r="135" spans="1:22" s="24" customFormat="1" x14ac:dyDescent="0.2">
      <c r="A135" s="65" t="s">
        <v>36</v>
      </c>
      <c r="B135" s="29"/>
      <c r="C135" s="28"/>
      <c r="D135" s="28"/>
      <c r="E135" s="28"/>
      <c r="F135" s="28"/>
      <c r="G135" s="33"/>
      <c r="H135" s="64"/>
      <c r="I135" s="49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72"/>
    </row>
    <row r="136" spans="1:22" s="1" customFormat="1" x14ac:dyDescent="0.2">
      <c r="A136" s="34">
        <f t="shared" ref="A136:A140" ca="1" si="32">IF(VALUE(broj_sheet)&lt;10,
IF(OFFSET(A136,-1,0)=".",broj_sheet*10+(COUNTIF(INDIRECT(ADDRESS(1,COLUMN())&amp;":"&amp;ADDRESS(ROW()-1,COLUMN())),"&lt;99"))+1,
IF(OR(LEN(OFFSET(A136,-1,0))=2,AND(LEN(OFFSET(A136,-1,0))=0,LEN(OFFSET(A136,-3,0))=5)),
IF(LEN(OFFSET(A136,-1,0))=2,(OFFSET(A136,-1,0))*10+1,IF(AND(LEN(OFFSET(A136,-1,0))=0,LEN(OFFSET(A136,-3,0))=5),INT(LEFT(OFFSET(A136,-3,0),3))+1,"greška x")),
IF(LEN(OFFSET(A136,-1,0))=3,(OFFSET(A136,-1,0))*100+1,
IF(LEN(OFFSET(A136,-1,0))=5,(OFFSET(A136,-1,0))+1,"greška1")))),
IF(VALUE(broj_sheet)&gt;=10,
IF(OFFSET(A136,-1,0)= ".",broj_sheet*10+(COUNTIF(INDIRECT(ADDRESS(1,COLUMN())&amp;":"&amp;ADDRESS(ROW()-1,COLUMN())),"&lt;999"))+1,
IF(OR(LEN(OFFSET(A136,-1,0))=3,AND(LEN(OFFSET(A136,-1,0))=0,LEN(OFFSET(A136,-3,0))=6)),
IF(LEN(OFFSET(A136,-1,0))=3,(OFFSET(A136,-1,0))*10+1,IF(AND(LEN(OFFSET(A136,-1,0))=0,LEN(OFFSET(A136,-3,0))=6),INT(LEFT(OFFSET(A136,-3,0),4))+1,"greška y")),
IF(LEN(OFFSET(A136,-1,0))=4,(OFFSET(A136,-1,0))*100+1,
IF(LEN(OFFSET(A136,-1,0))=6,(OFFSET(A136,-1,0))+1,"greška2")))),"greška3"))</f>
        <v>83</v>
      </c>
      <c r="B136" s="53" t="s">
        <v>16</v>
      </c>
      <c r="C136" s="39"/>
      <c r="D136" s="39"/>
      <c r="E136" s="54"/>
      <c r="F136" s="55"/>
      <c r="G136" s="56"/>
      <c r="H136" s="56"/>
      <c r="I136" s="49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72"/>
    </row>
    <row r="137" spans="1:22" s="3" customFormat="1" x14ac:dyDescent="0.2">
      <c r="A137" s="34">
        <f t="shared" ca="1" si="32"/>
        <v>831</v>
      </c>
      <c r="B137" s="57" t="s">
        <v>17</v>
      </c>
      <c r="C137" s="58"/>
      <c r="D137" s="58"/>
      <c r="E137" s="59"/>
      <c r="F137" s="60"/>
      <c r="G137" s="61"/>
      <c r="H137" s="61"/>
      <c r="I137" s="49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72"/>
    </row>
    <row r="138" spans="1:22" s="3" customFormat="1" ht="180" x14ac:dyDescent="0.2">
      <c r="A138" s="65">
        <f t="shared" ca="1" si="32"/>
        <v>83101</v>
      </c>
      <c r="B138" s="32" t="s">
        <v>151</v>
      </c>
      <c r="C138" s="46" t="s">
        <v>23</v>
      </c>
      <c r="D138" s="46" t="s">
        <v>23</v>
      </c>
      <c r="E138" s="75" t="s">
        <v>8</v>
      </c>
      <c r="F138" s="43">
        <f ca="1">INDIRECT(ADDRESS(ROW(),COLUMN()+2+broj_sheet))</f>
        <v>1</v>
      </c>
      <c r="G138" s="86"/>
      <c r="H138" s="87">
        <f ca="1">F138*G138</f>
        <v>0</v>
      </c>
      <c r="I138" s="49">
        <v>1</v>
      </c>
      <c r="J138" s="49">
        <v>1</v>
      </c>
      <c r="K138" s="49">
        <v>1</v>
      </c>
      <c r="L138" s="49">
        <v>1</v>
      </c>
      <c r="M138" s="49">
        <v>1</v>
      </c>
      <c r="N138" s="49">
        <v>1</v>
      </c>
      <c r="O138" s="49">
        <v>1</v>
      </c>
      <c r="P138" s="49">
        <v>1</v>
      </c>
      <c r="Q138" s="49">
        <v>1</v>
      </c>
      <c r="R138" s="49">
        <v>1</v>
      </c>
      <c r="S138" s="49">
        <v>1</v>
      </c>
      <c r="T138" s="49">
        <v>0</v>
      </c>
      <c r="U138" s="49">
        <v>1</v>
      </c>
      <c r="V138" s="72">
        <f>SUM(I138:U138)*G138</f>
        <v>0</v>
      </c>
    </row>
    <row r="139" spans="1:22" s="12" customFormat="1" ht="180" x14ac:dyDescent="0.2">
      <c r="A139" s="65">
        <f t="shared" ca="1" si="32"/>
        <v>83102</v>
      </c>
      <c r="B139" s="32" t="s">
        <v>87</v>
      </c>
      <c r="C139" s="46" t="s">
        <v>23</v>
      </c>
      <c r="D139" s="46" t="s">
        <v>23</v>
      </c>
      <c r="E139" s="75" t="s">
        <v>8</v>
      </c>
      <c r="F139" s="43">
        <f ca="1">INDIRECT(ADDRESS(ROW(),COLUMN()+2+broj_sheet))</f>
        <v>1</v>
      </c>
      <c r="G139" s="86"/>
      <c r="H139" s="87">
        <f ca="1">F139*G139</f>
        <v>0</v>
      </c>
      <c r="I139" s="49">
        <v>1</v>
      </c>
      <c r="J139" s="49">
        <v>1</v>
      </c>
      <c r="K139" s="49">
        <v>1</v>
      </c>
      <c r="L139" s="49">
        <v>1</v>
      </c>
      <c r="M139" s="49">
        <v>1</v>
      </c>
      <c r="N139" s="49">
        <v>1</v>
      </c>
      <c r="O139" s="49">
        <v>1</v>
      </c>
      <c r="P139" s="49">
        <v>1</v>
      </c>
      <c r="Q139" s="49">
        <v>1</v>
      </c>
      <c r="R139" s="49">
        <v>1</v>
      </c>
      <c r="S139" s="49">
        <v>1</v>
      </c>
      <c r="T139" s="49">
        <v>1</v>
      </c>
      <c r="U139" s="49">
        <v>1</v>
      </c>
      <c r="V139" s="72">
        <f>SUM(I139:U139)*G139</f>
        <v>0</v>
      </c>
    </row>
    <row r="140" spans="1:22" s="12" customFormat="1" ht="33.75" x14ac:dyDescent="0.2">
      <c r="A140" s="65">
        <f t="shared" ca="1" si="32"/>
        <v>83103</v>
      </c>
      <c r="B140" s="52" t="s">
        <v>131</v>
      </c>
      <c r="C140" s="46" t="s">
        <v>23</v>
      </c>
      <c r="D140" s="46" t="s">
        <v>23</v>
      </c>
      <c r="E140" s="75" t="s">
        <v>8</v>
      </c>
      <c r="F140" s="43">
        <f ca="1">INDIRECT(ADDRESS(ROW(),COLUMN()+2+broj_sheet))</f>
        <v>1</v>
      </c>
      <c r="G140" s="86"/>
      <c r="H140" s="87">
        <f ca="1">F140*G140</f>
        <v>0</v>
      </c>
      <c r="I140" s="49">
        <v>1</v>
      </c>
      <c r="J140" s="49">
        <v>1</v>
      </c>
      <c r="K140" s="49">
        <v>1</v>
      </c>
      <c r="L140" s="49">
        <v>1</v>
      </c>
      <c r="M140" s="49">
        <v>1</v>
      </c>
      <c r="N140" s="49">
        <v>1</v>
      </c>
      <c r="O140" s="49">
        <v>1</v>
      </c>
      <c r="P140" s="49">
        <v>1</v>
      </c>
      <c r="Q140" s="49">
        <v>1</v>
      </c>
      <c r="R140" s="49">
        <v>1</v>
      </c>
      <c r="S140" s="49">
        <v>1</v>
      </c>
      <c r="T140" s="49">
        <v>1</v>
      </c>
      <c r="U140" s="49">
        <v>1</v>
      </c>
      <c r="V140" s="72">
        <f>SUM(I140:U140)*G140</f>
        <v>0</v>
      </c>
    </row>
    <row r="141" spans="1:22" x14ac:dyDescent="0.2">
      <c r="A141" s="120"/>
      <c r="B141" s="121"/>
      <c r="C141" s="121"/>
      <c r="D141" s="121"/>
      <c r="E141" s="121"/>
      <c r="F141" s="122" t="str">
        <f>"Ukupno "&amp;LOWER(B136)&amp;" - "&amp;LOWER(B137)&amp;":"</f>
        <v>Ukupno zajedničke usluge - opće usluge:</v>
      </c>
      <c r="G141" s="160">
        <f ca="1">SUM(H138:H140)</f>
        <v>0</v>
      </c>
      <c r="H141" s="160"/>
      <c r="I141" s="49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72">
        <f ca="1">SUM(I141:U141)*G141</f>
        <v>0</v>
      </c>
    </row>
    <row r="142" spans="1:22" s="24" customFormat="1" x14ac:dyDescent="0.2">
      <c r="A142" s="65"/>
      <c r="B142" s="29"/>
      <c r="C142" s="28"/>
      <c r="D142" s="28"/>
      <c r="E142" s="28"/>
      <c r="F142" s="28"/>
      <c r="G142" s="33"/>
      <c r="H142" s="64"/>
      <c r="I142" s="49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72"/>
    </row>
    <row r="143" spans="1:22" s="1" customFormat="1" x14ac:dyDescent="0.2">
      <c r="A143" s="34">
        <f t="shared" ref="A143:A153" ca="1" si="33">IF(VALUE(broj_sheet)&lt;10,
IF(OFFSET(A143,-1,0)=".",broj_sheet*10+(COUNTIF(INDIRECT(ADDRESS(1,COLUMN())&amp;":"&amp;ADDRESS(ROW()-1,COLUMN())),"&lt;99"))+1,
IF(OR(LEN(OFFSET(A143,-1,0))=2,AND(LEN(OFFSET(A143,-1,0))=0,LEN(OFFSET(A143,-3,0))=5)),
IF(LEN(OFFSET(A143,-1,0))=2,(OFFSET(A143,-1,0))*10+1,IF(AND(LEN(OFFSET(A143,-1,0))=0,LEN(OFFSET(A143,-3,0))=5),INT(LEFT(OFFSET(A143,-3,0),3))+1,"greška x")),
IF(LEN(OFFSET(A143,-1,0))=3,(OFFSET(A143,-1,0))*100+1,
IF(LEN(OFFSET(A143,-1,0))=5,(OFFSET(A143,-1,0))+1,"greška1")))),
IF(VALUE(broj_sheet)&gt;=10,
IF(OFFSET(A143,-1,0)= ".",broj_sheet*10+(COUNTIF(INDIRECT(ADDRESS(1,COLUMN())&amp;":"&amp;ADDRESS(ROW()-1,COLUMN())),"&lt;999"))+1,
IF(OR(LEN(OFFSET(A143,-1,0))=3,AND(LEN(OFFSET(A143,-1,0))=0,LEN(OFFSET(A143,-3,0))=6)),
IF(LEN(OFFSET(A143,-1,0))=3,(OFFSET(A143,-1,0))*10+1,IF(AND(LEN(OFFSET(A143,-1,0))=0,LEN(OFFSET(A143,-3,0))=6),INT(LEFT(OFFSET(A143,-3,0),4))+1,"greška y")),
IF(LEN(OFFSET(A143,-1,0))=4,(OFFSET(A143,-1,0))*100+1,
IF(LEN(OFFSET(A143,-1,0))=6,(OFFSET(A143,-1,0))+1,"greška2")))),"greška3"))</f>
        <v>832</v>
      </c>
      <c r="B143" s="53" t="s">
        <v>18</v>
      </c>
      <c r="C143" s="39"/>
      <c r="D143" s="39"/>
      <c r="E143" s="54"/>
      <c r="F143" s="55"/>
      <c r="G143" s="56"/>
      <c r="H143" s="56"/>
      <c r="I143" s="49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72"/>
    </row>
    <row r="144" spans="1:22" s="13" customFormat="1" ht="22.5" x14ac:dyDescent="0.2">
      <c r="A144" s="65">
        <f t="shared" ca="1" si="33"/>
        <v>83201</v>
      </c>
      <c r="B144" s="32" t="s">
        <v>68</v>
      </c>
      <c r="C144" s="46" t="s">
        <v>23</v>
      </c>
      <c r="D144" s="46" t="s">
        <v>23</v>
      </c>
      <c r="E144" s="75" t="s">
        <v>9</v>
      </c>
      <c r="F144" s="43">
        <f t="shared" ref="F144:F153" ca="1" si="34">INDIRECT(ADDRESS(ROW(),COLUMN()+2+broj_sheet))</f>
        <v>170</v>
      </c>
      <c r="G144" s="44"/>
      <c r="H144" s="77">
        <f t="shared" ref="H144:H153" ca="1" si="35">F144*G144</f>
        <v>0</v>
      </c>
      <c r="I144" s="49">
        <v>117</v>
      </c>
      <c r="J144" s="45">
        <v>400</v>
      </c>
      <c r="K144" s="45">
        <v>110</v>
      </c>
      <c r="L144" s="45">
        <v>105</v>
      </c>
      <c r="M144" s="45">
        <v>360</v>
      </c>
      <c r="N144" s="45">
        <v>35</v>
      </c>
      <c r="O144" s="45">
        <v>160</v>
      </c>
      <c r="P144" s="45">
        <v>170</v>
      </c>
      <c r="Q144" s="45">
        <v>165</v>
      </c>
      <c r="R144" s="45">
        <v>100</v>
      </c>
      <c r="S144" s="45">
        <v>40</v>
      </c>
      <c r="T144" s="45">
        <v>0</v>
      </c>
      <c r="U144" s="45">
        <v>0</v>
      </c>
      <c r="V144" s="72">
        <f t="shared" ref="V144:V153" si="36">SUM(I144:U144)*G144</f>
        <v>0</v>
      </c>
    </row>
    <row r="145" spans="1:22" s="13" customFormat="1" ht="180" x14ac:dyDescent="0.2">
      <c r="A145" s="65">
        <f t="shared" ca="1" si="33"/>
        <v>83202</v>
      </c>
      <c r="B145" s="138" t="s">
        <v>86</v>
      </c>
      <c r="C145" s="46" t="s">
        <v>23</v>
      </c>
      <c r="D145" s="46" t="s">
        <v>23</v>
      </c>
      <c r="E145" s="75" t="s">
        <v>9</v>
      </c>
      <c r="F145" s="43">
        <f t="shared" ca="1" si="34"/>
        <v>160</v>
      </c>
      <c r="G145" s="44"/>
      <c r="H145" s="77">
        <f t="shared" ca="1" si="35"/>
        <v>0</v>
      </c>
      <c r="I145" s="49">
        <v>107</v>
      </c>
      <c r="J145" s="49">
        <v>270</v>
      </c>
      <c r="K145" s="49">
        <v>95</v>
      </c>
      <c r="L145" s="49">
        <v>95</v>
      </c>
      <c r="M145" s="49">
        <v>340</v>
      </c>
      <c r="N145" s="49">
        <v>35</v>
      </c>
      <c r="O145" s="49">
        <v>140</v>
      </c>
      <c r="P145" s="49">
        <v>160</v>
      </c>
      <c r="Q145" s="49">
        <v>115</v>
      </c>
      <c r="R145" s="49">
        <v>90</v>
      </c>
      <c r="S145" s="49">
        <v>35</v>
      </c>
      <c r="T145" s="49">
        <v>0</v>
      </c>
      <c r="U145" s="49">
        <v>0</v>
      </c>
      <c r="V145" s="72">
        <f t="shared" si="36"/>
        <v>0</v>
      </c>
    </row>
    <row r="146" spans="1:22" s="13" customFormat="1" ht="202.5" x14ac:dyDescent="0.2">
      <c r="A146" s="65">
        <f t="shared" ca="1" si="33"/>
        <v>83203</v>
      </c>
      <c r="B146" s="138" t="s">
        <v>85</v>
      </c>
      <c r="C146" s="46" t="s">
        <v>23</v>
      </c>
      <c r="D146" s="46" t="s">
        <v>23</v>
      </c>
      <c r="E146" s="75" t="s">
        <v>9</v>
      </c>
      <c r="F146" s="43">
        <f t="shared" ca="1" si="34"/>
        <v>10</v>
      </c>
      <c r="G146" s="44"/>
      <c r="H146" s="77">
        <f t="shared" ca="1" si="35"/>
        <v>0</v>
      </c>
      <c r="I146" s="49">
        <v>10</v>
      </c>
      <c r="J146" s="49">
        <v>16</v>
      </c>
      <c r="K146" s="49">
        <v>17</v>
      </c>
      <c r="L146" s="49">
        <v>10</v>
      </c>
      <c r="M146" s="49">
        <v>23</v>
      </c>
      <c r="N146" s="49">
        <v>2.5</v>
      </c>
      <c r="O146" s="49">
        <v>20</v>
      </c>
      <c r="P146" s="49">
        <v>10</v>
      </c>
      <c r="Q146" s="49">
        <v>50</v>
      </c>
      <c r="R146" s="49">
        <v>10</v>
      </c>
      <c r="S146" s="49">
        <v>5</v>
      </c>
      <c r="T146" s="49">
        <v>0</v>
      </c>
      <c r="U146" s="49">
        <v>0</v>
      </c>
      <c r="V146" s="72">
        <f t="shared" si="36"/>
        <v>0</v>
      </c>
    </row>
    <row r="147" spans="1:22" s="14" customFormat="1" ht="22.5" x14ac:dyDescent="0.2">
      <c r="A147" s="69">
        <f t="shared" ca="1" si="33"/>
        <v>83204</v>
      </c>
      <c r="B147" s="32" t="s">
        <v>64</v>
      </c>
      <c r="C147" s="46" t="s">
        <v>23</v>
      </c>
      <c r="D147" s="46" t="s">
        <v>23</v>
      </c>
      <c r="E147" s="75" t="s">
        <v>9</v>
      </c>
      <c r="F147" s="43">
        <f t="shared" ca="1" si="34"/>
        <v>320</v>
      </c>
      <c r="G147" s="44"/>
      <c r="H147" s="77">
        <f t="shared" ca="1" si="35"/>
        <v>0</v>
      </c>
      <c r="I147" s="49">
        <v>260</v>
      </c>
      <c r="J147" s="49">
        <v>200</v>
      </c>
      <c r="K147" s="45">
        <v>200</v>
      </c>
      <c r="L147" s="45">
        <v>160</v>
      </c>
      <c r="M147" s="45">
        <v>180</v>
      </c>
      <c r="N147" s="45">
        <v>70</v>
      </c>
      <c r="O147" s="45">
        <v>250</v>
      </c>
      <c r="P147" s="45">
        <v>320</v>
      </c>
      <c r="Q147" s="45">
        <v>150</v>
      </c>
      <c r="R147" s="45">
        <v>50</v>
      </c>
      <c r="S147" s="45">
        <v>50</v>
      </c>
      <c r="T147" s="45">
        <v>0</v>
      </c>
      <c r="U147" s="45">
        <v>0</v>
      </c>
      <c r="V147" s="72">
        <f t="shared" si="36"/>
        <v>0</v>
      </c>
    </row>
    <row r="148" spans="1:22" s="13" customFormat="1" ht="56.25" x14ac:dyDescent="0.2">
      <c r="A148" s="65">
        <f t="shared" ca="1" si="33"/>
        <v>83205</v>
      </c>
      <c r="B148" s="32" t="s">
        <v>147</v>
      </c>
      <c r="C148" s="46" t="s">
        <v>23</v>
      </c>
      <c r="D148" s="46" t="s">
        <v>23</v>
      </c>
      <c r="E148" s="75" t="s">
        <v>7</v>
      </c>
      <c r="F148" s="43">
        <f t="shared" ca="1" si="34"/>
        <v>3</v>
      </c>
      <c r="G148" s="44"/>
      <c r="H148" s="77">
        <f t="shared" ca="1" si="35"/>
        <v>0</v>
      </c>
      <c r="I148" s="49">
        <v>3</v>
      </c>
      <c r="J148" s="45">
        <v>8</v>
      </c>
      <c r="K148" s="45">
        <v>2</v>
      </c>
      <c r="L148" s="45">
        <v>3</v>
      </c>
      <c r="M148" s="45">
        <v>7</v>
      </c>
      <c r="N148" s="45">
        <v>1</v>
      </c>
      <c r="O148" s="45">
        <v>4</v>
      </c>
      <c r="P148" s="45">
        <v>3</v>
      </c>
      <c r="Q148" s="45">
        <v>3</v>
      </c>
      <c r="R148" s="45">
        <v>3</v>
      </c>
      <c r="S148" s="45">
        <v>2</v>
      </c>
      <c r="T148" s="45">
        <v>0</v>
      </c>
      <c r="U148" s="45">
        <v>0</v>
      </c>
      <c r="V148" s="72">
        <f t="shared" si="36"/>
        <v>0</v>
      </c>
    </row>
    <row r="149" spans="1:22" s="16" customFormat="1" ht="123.75" x14ac:dyDescent="0.2">
      <c r="A149" s="65">
        <f t="shared" ca="1" si="33"/>
        <v>83206</v>
      </c>
      <c r="B149" s="32" t="s">
        <v>127</v>
      </c>
      <c r="C149" s="46" t="s">
        <v>23</v>
      </c>
      <c r="D149" s="46" t="s">
        <v>23</v>
      </c>
      <c r="E149" s="75" t="s">
        <v>7</v>
      </c>
      <c r="F149" s="43">
        <f t="shared" ca="1" si="34"/>
        <v>1</v>
      </c>
      <c r="G149" s="44"/>
      <c r="H149" s="77">
        <f t="shared" ca="1" si="35"/>
        <v>0</v>
      </c>
      <c r="I149" s="49">
        <v>1</v>
      </c>
      <c r="J149" s="45">
        <v>1</v>
      </c>
      <c r="K149" s="45">
        <v>1</v>
      </c>
      <c r="L149" s="45">
        <v>1</v>
      </c>
      <c r="M149" s="45">
        <v>1</v>
      </c>
      <c r="N149" s="45">
        <v>1</v>
      </c>
      <c r="O149" s="45">
        <v>1</v>
      </c>
      <c r="P149" s="45">
        <v>1</v>
      </c>
      <c r="Q149" s="45">
        <v>0</v>
      </c>
      <c r="R149" s="45">
        <v>1</v>
      </c>
      <c r="S149" s="45">
        <v>1</v>
      </c>
      <c r="T149" s="45">
        <v>0</v>
      </c>
      <c r="U149" s="45">
        <v>0</v>
      </c>
      <c r="V149" s="72">
        <f t="shared" si="36"/>
        <v>0</v>
      </c>
    </row>
    <row r="150" spans="1:22" s="16" customFormat="1" ht="90" x14ac:dyDescent="0.2">
      <c r="A150" s="65">
        <f t="shared" ca="1" si="33"/>
        <v>83207</v>
      </c>
      <c r="B150" s="32" t="s">
        <v>179</v>
      </c>
      <c r="C150" s="46" t="s">
        <v>23</v>
      </c>
      <c r="D150" s="46" t="s">
        <v>23</v>
      </c>
      <c r="E150" s="75" t="s">
        <v>7</v>
      </c>
      <c r="F150" s="43">
        <f t="shared" ca="1" si="34"/>
        <v>1</v>
      </c>
      <c r="G150" s="44"/>
      <c r="H150" s="77">
        <f t="shared" ca="1" si="35"/>
        <v>0</v>
      </c>
      <c r="I150" s="49">
        <v>2</v>
      </c>
      <c r="J150" s="45">
        <v>0</v>
      </c>
      <c r="K150" s="45">
        <v>0</v>
      </c>
      <c r="L150" s="45">
        <v>0</v>
      </c>
      <c r="M150" s="45">
        <v>2</v>
      </c>
      <c r="N150" s="45">
        <v>1</v>
      </c>
      <c r="O150" s="45">
        <v>1</v>
      </c>
      <c r="P150" s="45">
        <v>1</v>
      </c>
      <c r="Q150" s="45">
        <v>2</v>
      </c>
      <c r="R150" s="45">
        <v>3</v>
      </c>
      <c r="S150" s="45">
        <v>0</v>
      </c>
      <c r="T150" s="45">
        <v>0</v>
      </c>
      <c r="U150" s="45">
        <v>0</v>
      </c>
      <c r="V150" s="72">
        <f t="shared" si="36"/>
        <v>0</v>
      </c>
    </row>
    <row r="151" spans="1:22" s="15" customFormat="1" ht="22.5" x14ac:dyDescent="0.2">
      <c r="A151" s="65">
        <f t="shared" ca="1" si="33"/>
        <v>83208</v>
      </c>
      <c r="B151" s="32" t="s">
        <v>66</v>
      </c>
      <c r="C151" s="46" t="s">
        <v>23</v>
      </c>
      <c r="D151" s="46" t="s">
        <v>23</v>
      </c>
      <c r="E151" s="75" t="s">
        <v>8</v>
      </c>
      <c r="F151" s="43">
        <f t="shared" ca="1" si="34"/>
        <v>1</v>
      </c>
      <c r="G151" s="44"/>
      <c r="H151" s="77">
        <f t="shared" ca="1" si="35"/>
        <v>0</v>
      </c>
      <c r="I151" s="49">
        <v>1</v>
      </c>
      <c r="J151" s="49">
        <v>1</v>
      </c>
      <c r="K151" s="49">
        <v>1</v>
      </c>
      <c r="L151" s="49">
        <v>1</v>
      </c>
      <c r="M151" s="49">
        <v>1</v>
      </c>
      <c r="N151" s="49">
        <v>1</v>
      </c>
      <c r="O151" s="49">
        <v>1</v>
      </c>
      <c r="P151" s="49">
        <v>1</v>
      </c>
      <c r="Q151" s="49">
        <v>1</v>
      </c>
      <c r="R151" s="49">
        <v>1</v>
      </c>
      <c r="S151" s="49">
        <v>1</v>
      </c>
      <c r="T151" s="45">
        <v>0</v>
      </c>
      <c r="U151" s="45">
        <v>0</v>
      </c>
      <c r="V151" s="72">
        <f t="shared" si="36"/>
        <v>0</v>
      </c>
    </row>
    <row r="152" spans="1:22" s="15" customFormat="1" ht="67.5" x14ac:dyDescent="0.2">
      <c r="A152" s="65">
        <f t="shared" ca="1" si="33"/>
        <v>83209</v>
      </c>
      <c r="B152" s="32" t="s">
        <v>150</v>
      </c>
      <c r="C152" s="46" t="s">
        <v>23</v>
      </c>
      <c r="D152" s="46" t="s">
        <v>23</v>
      </c>
      <c r="E152" s="75" t="s">
        <v>8</v>
      </c>
      <c r="F152" s="43">
        <f t="shared" ca="1" si="34"/>
        <v>1</v>
      </c>
      <c r="G152" s="44"/>
      <c r="H152" s="77">
        <f t="shared" ca="1" si="35"/>
        <v>0</v>
      </c>
      <c r="I152" s="49">
        <v>1</v>
      </c>
      <c r="J152" s="49">
        <v>1</v>
      </c>
      <c r="K152" s="49">
        <v>1</v>
      </c>
      <c r="L152" s="49">
        <v>1</v>
      </c>
      <c r="M152" s="49">
        <v>1</v>
      </c>
      <c r="N152" s="49">
        <v>1</v>
      </c>
      <c r="O152" s="49">
        <v>1</v>
      </c>
      <c r="P152" s="49">
        <v>1</v>
      </c>
      <c r="Q152" s="49">
        <v>1</v>
      </c>
      <c r="R152" s="49">
        <v>1</v>
      </c>
      <c r="S152" s="49">
        <v>1</v>
      </c>
      <c r="T152" s="45">
        <v>0</v>
      </c>
      <c r="U152" s="45">
        <v>0</v>
      </c>
      <c r="V152" s="72">
        <f t="shared" si="36"/>
        <v>0</v>
      </c>
    </row>
    <row r="153" spans="1:22" s="15" customFormat="1" ht="22.5" x14ac:dyDescent="0.2">
      <c r="A153" s="65">
        <f t="shared" ca="1" si="33"/>
        <v>83210</v>
      </c>
      <c r="B153" s="32" t="s">
        <v>67</v>
      </c>
      <c r="C153" s="46" t="s">
        <v>23</v>
      </c>
      <c r="D153" s="46" t="s">
        <v>23</v>
      </c>
      <c r="E153" s="75" t="s">
        <v>8</v>
      </c>
      <c r="F153" s="43">
        <f t="shared" ca="1" si="34"/>
        <v>1</v>
      </c>
      <c r="G153" s="44"/>
      <c r="H153" s="77">
        <f t="shared" ca="1" si="35"/>
        <v>0</v>
      </c>
      <c r="I153" s="49">
        <v>1</v>
      </c>
      <c r="J153" s="49">
        <v>1</v>
      </c>
      <c r="K153" s="49">
        <v>1</v>
      </c>
      <c r="L153" s="49">
        <v>1</v>
      </c>
      <c r="M153" s="49">
        <v>1</v>
      </c>
      <c r="N153" s="49">
        <v>1</v>
      </c>
      <c r="O153" s="49">
        <v>1</v>
      </c>
      <c r="P153" s="49">
        <v>1</v>
      </c>
      <c r="Q153" s="49">
        <v>1</v>
      </c>
      <c r="R153" s="49">
        <v>1</v>
      </c>
      <c r="S153" s="49">
        <v>1</v>
      </c>
      <c r="T153" s="45">
        <v>1</v>
      </c>
      <c r="U153" s="45">
        <v>0</v>
      </c>
      <c r="V153" s="72">
        <f t="shared" si="36"/>
        <v>0</v>
      </c>
    </row>
    <row r="154" spans="1:22" x14ac:dyDescent="0.2">
      <c r="A154" s="120"/>
      <c r="B154" s="121"/>
      <c r="C154" s="121"/>
      <c r="D154" s="121"/>
      <c r="E154" s="121"/>
      <c r="F154" s="122" t="str">
        <f>"Ukupno "&amp;LOWER(B136)&amp;" - "&amp;LOWER(B143)&amp;":"</f>
        <v>Ukupno zajedničke usluge - građevinske usluge:</v>
      </c>
      <c r="G154" s="160">
        <f ca="1">SUM(H144:H153)</f>
        <v>0</v>
      </c>
      <c r="H154" s="160"/>
      <c r="I154" s="49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37"/>
    </row>
    <row r="155" spans="1:22" s="24" customFormat="1" x14ac:dyDescent="0.2">
      <c r="A155" s="65"/>
      <c r="B155" s="29"/>
      <c r="C155" s="28"/>
      <c r="D155" s="28"/>
      <c r="E155" s="28"/>
      <c r="F155" s="28"/>
      <c r="G155" s="33"/>
      <c r="H155" s="64"/>
      <c r="I155" s="49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72"/>
    </row>
    <row r="156" spans="1:22" ht="23.25" customHeight="1" x14ac:dyDescent="0.2">
      <c r="A156" s="120"/>
      <c r="B156" s="121"/>
      <c r="C156" s="121"/>
      <c r="D156" s="121"/>
      <c r="E156" s="121"/>
      <c r="F156" s="129" t="s">
        <v>12</v>
      </c>
      <c r="G156" s="158">
        <f ca="1">SUMIF(F3:F154,"*ukupno*",G3:G154)</f>
        <v>0</v>
      </c>
      <c r="H156" s="159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88">
        <f ca="1">SUM(V8:V153)</f>
        <v>0</v>
      </c>
    </row>
    <row r="157" spans="1:22" x14ac:dyDescent="0.2">
      <c r="A157" s="128"/>
      <c r="B157" s="128"/>
      <c r="C157" s="128"/>
      <c r="D157" s="128"/>
      <c r="E157" s="128"/>
      <c r="F157" s="128"/>
      <c r="G157" s="128"/>
      <c r="H157" s="128"/>
      <c r="I157" s="12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2" x14ac:dyDescent="0.2">
      <c r="A158" s="37"/>
      <c r="B158" s="37"/>
      <c r="C158" s="37"/>
      <c r="D158" s="37"/>
      <c r="E158" s="37"/>
      <c r="F158" s="37"/>
      <c r="G158" s="37"/>
      <c r="H158" s="37"/>
    </row>
    <row r="159" spans="1:22" s="37" customFormat="1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s="37" customFormat="1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0:22" s="37" customFormat="1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0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0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0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0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0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0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0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0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0:22" s="37" customFormat="1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0:22" s="37" customFormat="1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0:22" s="37" customFormat="1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0:22" s="37" customFormat="1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0:22" s="37" customFormat="1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0:22" s="37" customFormat="1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0:22" s="37" customFormat="1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0:22" s="37" customFormat="1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0:22" s="37" customFormat="1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0:22" s="37" customFormat="1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0:22" s="37" customFormat="1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0:22" s="37" customFormat="1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0:22" s="37" customFormat="1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0:22" s="37" customFormat="1" x14ac:dyDescent="0.2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0:22" s="37" customFormat="1" x14ac:dyDescent="0.2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0:22" s="37" customFormat="1" x14ac:dyDescent="0.2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0:22" s="37" customFormat="1" x14ac:dyDescent="0.2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0:22" s="37" customFormat="1" x14ac:dyDescent="0.2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0:22" s="37" customFormat="1" x14ac:dyDescent="0.2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0:22" s="37" customFormat="1" x14ac:dyDescent="0.2"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0:22" s="37" customFormat="1" x14ac:dyDescent="0.2"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0:22" s="37" customFormat="1" x14ac:dyDescent="0.2"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0:22" s="37" customFormat="1" x14ac:dyDescent="0.2"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s="37" customFormat="1" x14ac:dyDescent="0.2"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s="37" customFormat="1" x14ac:dyDescent="0.2"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s="37" customFormat="1" x14ac:dyDescent="0.2"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s="37" customFormat="1" x14ac:dyDescent="0.2"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s="37" customFormat="1" x14ac:dyDescent="0.2"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s="37" customFormat="1" x14ac:dyDescent="0.2"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201" spans="1:22" s="37" customFormat="1" x14ac:dyDescent="0.2">
      <c r="A201" s="130"/>
      <c r="B201" s="131"/>
      <c r="C201" s="132"/>
      <c r="D201" s="132"/>
      <c r="F201" s="134"/>
      <c r="G201" s="119"/>
      <c r="H201" s="119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autoFilter ref="F1:F201"/>
  <mergeCells count="12">
    <mergeCell ref="G141:H141"/>
    <mergeCell ref="G154:H154"/>
    <mergeCell ref="G156:H156"/>
    <mergeCell ref="G114:H114"/>
    <mergeCell ref="G126:H126"/>
    <mergeCell ref="G134:H134"/>
    <mergeCell ref="G86:H86"/>
    <mergeCell ref="A1:B2"/>
    <mergeCell ref="D1:H1"/>
    <mergeCell ref="D2:H2"/>
    <mergeCell ref="G52:H52"/>
    <mergeCell ref="G73:H73"/>
  </mergeCells>
  <conditionalFormatting sqref="E93 E51:F51 E67:F72 F83 E30 E27:E28 F27:F30 E55:F65 F96:F111 F90:F94 F76:F81 E45:F49 E31:F42 E25:F26 E18:F22 E8:F16">
    <cfRule type="cellIs" dxfId="934" priority="314" stopIfTrue="1" operator="equal">
      <formula>0</formula>
    </cfRule>
  </conditionalFormatting>
  <conditionalFormatting sqref="F51 F67:F72 F83 I120:S121 F117:F121 I26:I28 M26:M28 I67:I69 F150:F153 T66:U69 I122:K122 F55:F65 I117:T119 I123:T125 F144:F148 I136:U155 F129:F133 I126:U134 T120:T122 U117:U125 F96:F111 F90:F94 F76:F81 I70:U116 F45:F49 I45:U65 T41:U44 I30:I42 M30:M42 T26:T40 J30:L40 N30:N40 P30:P40 R30:S40 O30:O42 Q30:Q42 U30:U40 F25:F42 I18:U25 F18:F22 I8:U16 F8:F16">
    <cfRule type="cellIs" dxfId="933" priority="313" stopIfTrue="1" operator="equal">
      <formula>""</formula>
    </cfRule>
  </conditionalFormatting>
  <conditionalFormatting sqref="A83 A150:A153 A50:A65 A114:A126 A143:A148 A136:A141 A128:A134 A96:A111 A86:A94 A67:A81 A18:A26 A5:A16">
    <cfRule type="expression" dxfId="932" priority="307">
      <formula>AND(LEN(A5)=2,VALUE(broj_sheet)&lt;10)</formula>
    </cfRule>
  </conditionalFormatting>
  <conditionalFormatting sqref="A83 A150:A153 A50:A65 A114:A126 A143:A148 A136:A141 A128:A134 A96:A111 A86:A94 A67:A81 A18:A26 A5:A16">
    <cfRule type="expression" dxfId="931" priority="310">
      <formula>AND(LEN(A5)=3,VALUE(broj_sheet)&gt;=10)</formula>
    </cfRule>
  </conditionalFormatting>
  <conditionalFormatting sqref="A83 A150:A153 A50:A65 A114:A126 A143:A148 A136:A141 A128:A134 A96:A111 A86:A94 A67:A81 A18:A26 A5:A16">
    <cfRule type="expression" dxfId="930" priority="311">
      <formula>AND(LEN(A5)=4,VALUE(broj_sheet)&gt;=10)</formula>
    </cfRule>
  </conditionalFormatting>
  <conditionalFormatting sqref="A83 A150:A153 A50:A65 A114:A126 A143:A148 A136:A141 A128:A134 A96:A111 A86:A94 A67:A81 A18:A26 A5:A16">
    <cfRule type="expression" dxfId="929" priority="308">
      <formula>AND(LEN(A5)=3,VALUE(broj_sheet)&lt;10)</formula>
    </cfRule>
  </conditionalFormatting>
  <conditionalFormatting sqref="A83 A150:A153 A50:A65 A114:A126 A143:A148 A136:A141 A128:A134 A96:A111 A86:A94 A67:A81 A18:A26 A5:A16">
    <cfRule type="expression" dxfId="928" priority="309">
      <formula>AND(LEN(A5)=5,VALUE(broj_sheet)&lt;10)</formula>
    </cfRule>
  </conditionalFormatting>
  <conditionalFormatting sqref="A83 A150:A153 A50:A65 A114:A126 A143:A148 A136:A141 A128:A134 A96:A111 A86:A94 A67:A81 A18:A26 A5:A16">
    <cfRule type="expression" dxfId="927" priority="312">
      <formula>AND(LEN(A5)=6,VALUE(broj_sheet)&gt;=10)</formula>
    </cfRule>
  </conditionalFormatting>
  <conditionalFormatting sqref="F51 F67:F72 F83 F55:F65 F96:F111 F90:F94 F76:F81 F45:F49 F25:F42 F18:F22 F8:F16">
    <cfRule type="cellIs" dxfId="926" priority="306" operator="equal">
      <formula>"''"</formula>
    </cfRule>
  </conditionalFormatting>
  <conditionalFormatting sqref="F117:F121 F150:F153 F144:F148 F129:F133">
    <cfRule type="cellIs" dxfId="925" priority="304" operator="equal">
      <formula>0</formula>
    </cfRule>
    <cfRule type="cellIs" dxfId="924" priority="305" operator="equal">
      <formula>"''"</formula>
    </cfRule>
  </conditionalFormatting>
  <conditionalFormatting sqref="A87 A74 A115 A53:A54 A18:A26 A5:A16">
    <cfRule type="cellIs" dxfId="923" priority="303" operator="equal">
      <formula>"."</formula>
    </cfRule>
  </conditionalFormatting>
  <conditionalFormatting sqref="A127">
    <cfRule type="expression" dxfId="922" priority="297">
      <formula>AND(LEN(A127)=2,VALUE(broj_sheet)&lt;10)</formula>
    </cfRule>
  </conditionalFormatting>
  <conditionalFormatting sqref="A127">
    <cfRule type="expression" dxfId="921" priority="300">
      <formula>AND(LEN(A127)=3,VALUE(broj_sheet)&gt;=10)</formula>
    </cfRule>
  </conditionalFormatting>
  <conditionalFormatting sqref="A127">
    <cfRule type="expression" dxfId="920" priority="301">
      <formula>AND(LEN(A127)=4,VALUE(broj_sheet)&gt;=10)</formula>
    </cfRule>
  </conditionalFormatting>
  <conditionalFormatting sqref="A127">
    <cfRule type="expression" dxfId="919" priority="298">
      <formula>AND(LEN(A127)=3,VALUE(broj_sheet)&lt;10)</formula>
    </cfRule>
  </conditionalFormatting>
  <conditionalFormatting sqref="A127">
    <cfRule type="expression" dxfId="918" priority="299">
      <formula>AND(LEN(A127)=5,VALUE(broj_sheet)&lt;10)</formula>
    </cfRule>
  </conditionalFormatting>
  <conditionalFormatting sqref="A127">
    <cfRule type="expression" dxfId="917" priority="302">
      <formula>AND(LEN(A127)=6,VALUE(broj_sheet)&gt;=10)</formula>
    </cfRule>
  </conditionalFormatting>
  <conditionalFormatting sqref="A127">
    <cfRule type="cellIs" dxfId="916" priority="296" operator="equal">
      <formula>"."</formula>
    </cfRule>
  </conditionalFormatting>
  <conditionalFormatting sqref="A142">
    <cfRule type="expression" dxfId="915" priority="290">
      <formula>AND(LEN(A142)=2,VALUE(broj_sheet)&lt;10)</formula>
    </cfRule>
  </conditionalFormatting>
  <conditionalFormatting sqref="A142">
    <cfRule type="expression" dxfId="914" priority="293">
      <formula>AND(LEN(A142)=3,VALUE(broj_sheet)&gt;=10)</formula>
    </cfRule>
  </conditionalFormatting>
  <conditionalFormatting sqref="A142">
    <cfRule type="expression" dxfId="913" priority="294">
      <formula>AND(LEN(A142)=4,VALUE(broj_sheet)&gt;=10)</formula>
    </cfRule>
  </conditionalFormatting>
  <conditionalFormatting sqref="A142">
    <cfRule type="expression" dxfId="912" priority="291">
      <formula>AND(LEN(A142)=3,VALUE(broj_sheet)&lt;10)</formula>
    </cfRule>
  </conditionalFormatting>
  <conditionalFormatting sqref="A142">
    <cfRule type="expression" dxfId="911" priority="292">
      <formula>AND(LEN(A142)=5,VALUE(broj_sheet)&lt;10)</formula>
    </cfRule>
  </conditionalFormatting>
  <conditionalFormatting sqref="A142">
    <cfRule type="expression" dxfId="910" priority="295">
      <formula>AND(LEN(A142)=6,VALUE(broj_sheet)&gt;=10)</formula>
    </cfRule>
  </conditionalFormatting>
  <conditionalFormatting sqref="A142">
    <cfRule type="cellIs" dxfId="909" priority="289" operator="equal">
      <formula>"."</formula>
    </cfRule>
  </conditionalFormatting>
  <conditionalFormatting sqref="F122:F125">
    <cfRule type="cellIs" dxfId="908" priority="288" stopIfTrue="1" operator="equal">
      <formula>""</formula>
    </cfRule>
  </conditionalFormatting>
  <conditionalFormatting sqref="F122:F125">
    <cfRule type="cellIs" dxfId="907" priority="286" operator="equal">
      <formula>0</formula>
    </cfRule>
    <cfRule type="cellIs" dxfId="906" priority="287" operator="equal">
      <formula>"''"</formula>
    </cfRule>
  </conditionalFormatting>
  <conditionalFormatting sqref="F138:F139">
    <cfRule type="cellIs" dxfId="905" priority="285" stopIfTrue="1" operator="equal">
      <formula>""</formula>
    </cfRule>
  </conditionalFormatting>
  <conditionalFormatting sqref="F138:F139">
    <cfRule type="cellIs" dxfId="904" priority="283" operator="equal">
      <formula>0</formula>
    </cfRule>
    <cfRule type="cellIs" dxfId="903" priority="284" operator="equal">
      <formula>"''"</formula>
    </cfRule>
  </conditionalFormatting>
  <conditionalFormatting sqref="A41">
    <cfRule type="expression" dxfId="902" priority="267">
      <formula>AND(LEN(A41)=2,VALUE(broj_sheet)&lt;10)</formula>
    </cfRule>
  </conditionalFormatting>
  <conditionalFormatting sqref="A41">
    <cfRule type="expression" dxfId="901" priority="270">
      <formula>AND(LEN(A41)=3,VALUE(broj_sheet)&gt;=10)</formula>
    </cfRule>
  </conditionalFormatting>
  <conditionalFormatting sqref="A41">
    <cfRule type="expression" dxfId="900" priority="271">
      <formula>AND(LEN(A41)=4,VALUE(broj_sheet)&gt;=10)</formula>
    </cfRule>
  </conditionalFormatting>
  <conditionalFormatting sqref="A41">
    <cfRule type="expression" dxfId="899" priority="268">
      <formula>AND(LEN(A41)=3,VALUE(broj_sheet)&lt;10)</formula>
    </cfRule>
  </conditionalFormatting>
  <conditionalFormatting sqref="A41">
    <cfRule type="expression" dxfId="898" priority="269">
      <formula>AND(LEN(A41)=5,VALUE(broj_sheet)&lt;10)</formula>
    </cfRule>
  </conditionalFormatting>
  <conditionalFormatting sqref="A41">
    <cfRule type="expression" dxfId="897" priority="272">
      <formula>AND(LEN(A41)=6,VALUE(broj_sheet)&gt;=10)</formula>
    </cfRule>
  </conditionalFormatting>
  <conditionalFormatting sqref="A41">
    <cfRule type="cellIs" dxfId="896" priority="266" operator="equal">
      <formula>"."</formula>
    </cfRule>
  </conditionalFormatting>
  <conditionalFormatting sqref="E23:F23">
    <cfRule type="cellIs" dxfId="895" priority="265" stopIfTrue="1" operator="equal">
      <formula>0</formula>
    </cfRule>
  </conditionalFormatting>
  <conditionalFormatting sqref="F23">
    <cfRule type="cellIs" dxfId="894" priority="264" stopIfTrue="1" operator="equal">
      <formula>""</formula>
    </cfRule>
  </conditionalFormatting>
  <conditionalFormatting sqref="F23">
    <cfRule type="cellIs" dxfId="893" priority="263" operator="equal">
      <formula>"''"</formula>
    </cfRule>
  </conditionalFormatting>
  <conditionalFormatting sqref="E50:F50">
    <cfRule type="cellIs" dxfId="892" priority="254" stopIfTrue="1" operator="equal">
      <formula>0</formula>
    </cfRule>
  </conditionalFormatting>
  <conditionalFormatting sqref="F50">
    <cfRule type="cellIs" dxfId="891" priority="253" stopIfTrue="1" operator="equal">
      <formula>""</formula>
    </cfRule>
  </conditionalFormatting>
  <conditionalFormatting sqref="F50">
    <cfRule type="cellIs" dxfId="890" priority="252" operator="equal">
      <formula>"''"</formula>
    </cfRule>
  </conditionalFormatting>
  <conditionalFormatting sqref="A155">
    <cfRule type="expression" dxfId="889" priority="246">
      <formula>AND(LEN(A155)=2,VALUE(broj_sheet)&lt;10)</formula>
    </cfRule>
  </conditionalFormatting>
  <conditionalFormatting sqref="A155">
    <cfRule type="expression" dxfId="888" priority="249">
      <formula>AND(LEN(A155)=3,VALUE(broj_sheet)&gt;=10)</formula>
    </cfRule>
  </conditionalFormatting>
  <conditionalFormatting sqref="A155">
    <cfRule type="expression" dxfId="887" priority="250">
      <formula>AND(LEN(A155)=4,VALUE(broj_sheet)&gt;=10)</formula>
    </cfRule>
  </conditionalFormatting>
  <conditionalFormatting sqref="A155">
    <cfRule type="expression" dxfId="886" priority="247">
      <formula>AND(LEN(A155)=3,VALUE(broj_sheet)&lt;10)</formula>
    </cfRule>
  </conditionalFormatting>
  <conditionalFormatting sqref="A155">
    <cfRule type="expression" dxfId="885" priority="248">
      <formula>AND(LEN(A155)=5,VALUE(broj_sheet)&lt;10)</formula>
    </cfRule>
  </conditionalFormatting>
  <conditionalFormatting sqref="A155">
    <cfRule type="expression" dxfId="884" priority="251">
      <formula>AND(LEN(A155)=6,VALUE(broj_sheet)&gt;=10)</formula>
    </cfRule>
  </conditionalFormatting>
  <conditionalFormatting sqref="A155">
    <cfRule type="cellIs" dxfId="883" priority="245" operator="equal">
      <formula>"."</formula>
    </cfRule>
  </conditionalFormatting>
  <conditionalFormatting sqref="F140">
    <cfRule type="cellIs" dxfId="882" priority="244" stopIfTrue="1" operator="equal">
      <formula>""</formula>
    </cfRule>
  </conditionalFormatting>
  <conditionalFormatting sqref="F140">
    <cfRule type="cellIs" dxfId="881" priority="242" operator="equal">
      <formula>0</formula>
    </cfRule>
    <cfRule type="cellIs" dxfId="880" priority="243" operator="equal">
      <formula>"''"</formula>
    </cfRule>
  </conditionalFormatting>
  <conditionalFormatting sqref="E66:F66">
    <cfRule type="cellIs" dxfId="879" priority="232" stopIfTrue="1" operator="equal">
      <formula>0</formula>
    </cfRule>
  </conditionalFormatting>
  <conditionalFormatting sqref="F66 I66">
    <cfRule type="cellIs" dxfId="878" priority="231" stopIfTrue="1" operator="equal">
      <formula>""</formula>
    </cfRule>
  </conditionalFormatting>
  <conditionalFormatting sqref="A66">
    <cfRule type="expression" dxfId="877" priority="225">
      <formula>AND(LEN(A66)=2,VALUE(broj_sheet)&lt;10)</formula>
    </cfRule>
  </conditionalFormatting>
  <conditionalFormatting sqref="A66">
    <cfRule type="expression" dxfId="876" priority="228">
      <formula>AND(LEN(A66)=3,VALUE(broj_sheet)&gt;=10)</formula>
    </cfRule>
  </conditionalFormatting>
  <conditionalFormatting sqref="A66">
    <cfRule type="expression" dxfId="875" priority="229">
      <formula>AND(LEN(A66)=4,VALUE(broj_sheet)&gt;=10)</formula>
    </cfRule>
  </conditionalFormatting>
  <conditionalFormatting sqref="A66">
    <cfRule type="expression" dxfId="874" priority="226">
      <formula>AND(LEN(A66)=3,VALUE(broj_sheet)&lt;10)</formula>
    </cfRule>
  </conditionalFormatting>
  <conditionalFormatting sqref="A66">
    <cfRule type="expression" dxfId="873" priority="227">
      <formula>AND(LEN(A66)=5,VALUE(broj_sheet)&lt;10)</formula>
    </cfRule>
  </conditionalFormatting>
  <conditionalFormatting sqref="A66">
    <cfRule type="expression" dxfId="872" priority="230">
      <formula>AND(LEN(A66)=6,VALUE(broj_sheet)&gt;=10)</formula>
    </cfRule>
  </conditionalFormatting>
  <conditionalFormatting sqref="F66">
    <cfRule type="cellIs" dxfId="871" priority="224" operator="equal">
      <formula>"''"</formula>
    </cfRule>
  </conditionalFormatting>
  <conditionalFormatting sqref="F82">
    <cfRule type="cellIs" dxfId="870" priority="223" stopIfTrue="1" operator="equal">
      <formula>0</formula>
    </cfRule>
  </conditionalFormatting>
  <conditionalFormatting sqref="F82">
    <cfRule type="cellIs" dxfId="869" priority="222" stopIfTrue="1" operator="equal">
      <formula>""</formula>
    </cfRule>
  </conditionalFormatting>
  <conditionalFormatting sqref="A82">
    <cfRule type="expression" dxfId="868" priority="216">
      <formula>AND(LEN(A82)=2,VALUE(broj_sheet)&lt;10)</formula>
    </cfRule>
  </conditionalFormatting>
  <conditionalFormatting sqref="A82">
    <cfRule type="expression" dxfId="867" priority="219">
      <formula>AND(LEN(A82)=3,VALUE(broj_sheet)&gt;=10)</formula>
    </cfRule>
  </conditionalFormatting>
  <conditionalFormatting sqref="A82">
    <cfRule type="expression" dxfId="866" priority="220">
      <formula>AND(LEN(A82)=4,VALUE(broj_sheet)&gt;=10)</formula>
    </cfRule>
  </conditionalFormatting>
  <conditionalFormatting sqref="A82">
    <cfRule type="expression" dxfId="865" priority="217">
      <formula>AND(LEN(A82)=3,VALUE(broj_sheet)&lt;10)</formula>
    </cfRule>
  </conditionalFormatting>
  <conditionalFormatting sqref="A82">
    <cfRule type="expression" dxfId="864" priority="218">
      <formula>AND(LEN(A82)=5,VALUE(broj_sheet)&lt;10)</formula>
    </cfRule>
  </conditionalFormatting>
  <conditionalFormatting sqref="A82">
    <cfRule type="expression" dxfId="863" priority="221">
      <formula>AND(LEN(A82)=6,VALUE(broj_sheet)&gt;=10)</formula>
    </cfRule>
  </conditionalFormatting>
  <conditionalFormatting sqref="F82">
    <cfRule type="cellIs" dxfId="862" priority="215" operator="equal">
      <formula>"''"</formula>
    </cfRule>
  </conditionalFormatting>
  <conditionalFormatting sqref="F84:F85">
    <cfRule type="cellIs" dxfId="861" priority="214" stopIfTrue="1" operator="equal">
      <formula>0</formula>
    </cfRule>
  </conditionalFormatting>
  <conditionalFormatting sqref="F84:F85">
    <cfRule type="cellIs" dxfId="860" priority="213" stopIfTrue="1" operator="equal">
      <formula>""</formula>
    </cfRule>
  </conditionalFormatting>
  <conditionalFormatting sqref="A84:A85">
    <cfRule type="expression" dxfId="859" priority="207">
      <formula>AND(LEN(A84)=2,VALUE(broj_sheet)&lt;10)</formula>
    </cfRule>
  </conditionalFormatting>
  <conditionalFormatting sqref="A84:A85">
    <cfRule type="expression" dxfId="858" priority="210">
      <formula>AND(LEN(A84)=3,VALUE(broj_sheet)&gt;=10)</formula>
    </cfRule>
  </conditionalFormatting>
  <conditionalFormatting sqref="A84:A85">
    <cfRule type="expression" dxfId="857" priority="211">
      <formula>AND(LEN(A84)=4,VALUE(broj_sheet)&gt;=10)</formula>
    </cfRule>
  </conditionalFormatting>
  <conditionalFormatting sqref="A84:A85">
    <cfRule type="expression" dxfId="856" priority="208">
      <formula>AND(LEN(A84)=3,VALUE(broj_sheet)&lt;10)</formula>
    </cfRule>
  </conditionalFormatting>
  <conditionalFormatting sqref="A84:A85">
    <cfRule type="expression" dxfId="855" priority="209">
      <formula>AND(LEN(A84)=5,VALUE(broj_sheet)&lt;10)</formula>
    </cfRule>
  </conditionalFormatting>
  <conditionalFormatting sqref="A84:A85">
    <cfRule type="expression" dxfId="854" priority="212">
      <formula>AND(LEN(A84)=6,VALUE(broj_sheet)&gt;=10)</formula>
    </cfRule>
  </conditionalFormatting>
  <conditionalFormatting sqref="F84:F85">
    <cfRule type="cellIs" dxfId="853" priority="206" operator="equal">
      <formula>"''"</formula>
    </cfRule>
  </conditionalFormatting>
  <conditionalFormatting sqref="E24:F24">
    <cfRule type="cellIs" dxfId="852" priority="205" stopIfTrue="1" operator="equal">
      <formula>0</formula>
    </cfRule>
  </conditionalFormatting>
  <conditionalFormatting sqref="F24">
    <cfRule type="cellIs" dxfId="851" priority="204" stopIfTrue="1" operator="equal">
      <formula>""</formula>
    </cfRule>
  </conditionalFormatting>
  <conditionalFormatting sqref="F24">
    <cfRule type="cellIs" dxfId="850" priority="203" operator="equal">
      <formula>"''"</formula>
    </cfRule>
  </conditionalFormatting>
  <conditionalFormatting sqref="F112">
    <cfRule type="cellIs" dxfId="849" priority="202" stopIfTrue="1" operator="equal">
      <formula>0</formula>
    </cfRule>
  </conditionalFormatting>
  <conditionalFormatting sqref="F112">
    <cfRule type="cellIs" dxfId="848" priority="201" stopIfTrue="1" operator="equal">
      <formula>""</formula>
    </cfRule>
  </conditionalFormatting>
  <conditionalFormatting sqref="A112:A113">
    <cfRule type="expression" dxfId="847" priority="195">
      <formula>AND(LEN(A112)=2,VALUE(broj_sheet)&lt;10)</formula>
    </cfRule>
  </conditionalFormatting>
  <conditionalFormatting sqref="A112:A113">
    <cfRule type="expression" dxfId="846" priority="198">
      <formula>AND(LEN(A112)=3,VALUE(broj_sheet)&gt;=10)</formula>
    </cfRule>
  </conditionalFormatting>
  <conditionalFormatting sqref="A112:A113">
    <cfRule type="expression" dxfId="845" priority="199">
      <formula>AND(LEN(A112)=4,VALUE(broj_sheet)&gt;=10)</formula>
    </cfRule>
  </conditionalFormatting>
  <conditionalFormatting sqref="A112:A113">
    <cfRule type="expression" dxfId="844" priority="196">
      <formula>AND(LEN(A112)=3,VALUE(broj_sheet)&lt;10)</formula>
    </cfRule>
  </conditionalFormatting>
  <conditionalFormatting sqref="A112:A113">
    <cfRule type="expression" dxfId="843" priority="197">
      <formula>AND(LEN(A112)=5,VALUE(broj_sheet)&lt;10)</formula>
    </cfRule>
  </conditionalFormatting>
  <conditionalFormatting sqref="A112:A113">
    <cfRule type="expression" dxfId="842" priority="200">
      <formula>AND(LEN(A112)=6,VALUE(broj_sheet)&gt;=10)</formula>
    </cfRule>
  </conditionalFormatting>
  <conditionalFormatting sqref="F112">
    <cfRule type="cellIs" dxfId="841" priority="194" operator="equal">
      <formula>"''"</formula>
    </cfRule>
  </conditionalFormatting>
  <conditionalFormatting sqref="F113">
    <cfRule type="cellIs" dxfId="840" priority="193" stopIfTrue="1" operator="equal">
      <formula>0</formula>
    </cfRule>
  </conditionalFormatting>
  <conditionalFormatting sqref="F113">
    <cfRule type="cellIs" dxfId="839" priority="192" stopIfTrue="1" operator="equal">
      <formula>""</formula>
    </cfRule>
  </conditionalFormatting>
  <conditionalFormatting sqref="F113">
    <cfRule type="cellIs" dxfId="838" priority="191" operator="equal">
      <formula>"''"</formula>
    </cfRule>
  </conditionalFormatting>
  <conditionalFormatting sqref="F95">
    <cfRule type="cellIs" dxfId="837" priority="190" stopIfTrue="1" operator="equal">
      <formula>0</formula>
    </cfRule>
  </conditionalFormatting>
  <conditionalFormatting sqref="F95">
    <cfRule type="cellIs" dxfId="836" priority="189" stopIfTrue="1" operator="equal">
      <formula>""</formula>
    </cfRule>
  </conditionalFormatting>
  <conditionalFormatting sqref="A95">
    <cfRule type="expression" dxfId="835" priority="183">
      <formula>AND(LEN(A95)=2,VALUE(broj_sheet)&lt;10)</formula>
    </cfRule>
  </conditionalFormatting>
  <conditionalFormatting sqref="A95">
    <cfRule type="expression" dxfId="834" priority="186">
      <formula>AND(LEN(A95)=3,VALUE(broj_sheet)&gt;=10)</formula>
    </cfRule>
  </conditionalFormatting>
  <conditionalFormatting sqref="A95">
    <cfRule type="expression" dxfId="833" priority="187">
      <formula>AND(LEN(A95)=4,VALUE(broj_sheet)&gt;=10)</formula>
    </cfRule>
  </conditionalFormatting>
  <conditionalFormatting sqref="A95">
    <cfRule type="expression" dxfId="832" priority="184">
      <formula>AND(LEN(A95)=3,VALUE(broj_sheet)&lt;10)</formula>
    </cfRule>
  </conditionalFormatting>
  <conditionalFormatting sqref="A95">
    <cfRule type="expression" dxfId="831" priority="185">
      <formula>AND(LEN(A95)=5,VALUE(broj_sheet)&lt;10)</formula>
    </cfRule>
  </conditionalFormatting>
  <conditionalFormatting sqref="A95">
    <cfRule type="expression" dxfId="830" priority="188">
      <formula>AND(LEN(A95)=6,VALUE(broj_sheet)&gt;=10)</formula>
    </cfRule>
  </conditionalFormatting>
  <conditionalFormatting sqref="F95">
    <cfRule type="cellIs" dxfId="829" priority="182" operator="equal">
      <formula>"''"</formula>
    </cfRule>
  </conditionalFormatting>
  <conditionalFormatting sqref="E29">
    <cfRule type="cellIs" dxfId="828" priority="181" stopIfTrue="1" operator="equal">
      <formula>0</formula>
    </cfRule>
  </conditionalFormatting>
  <conditionalFormatting sqref="I29 M29">
    <cfRule type="cellIs" dxfId="827" priority="180" stopIfTrue="1" operator="equal">
      <formula>""</formula>
    </cfRule>
  </conditionalFormatting>
  <conditionalFormatting sqref="J26:J28">
    <cfRule type="cellIs" dxfId="826" priority="179" stopIfTrue="1" operator="equal">
      <formula>""</formula>
    </cfRule>
  </conditionalFormatting>
  <conditionalFormatting sqref="J29">
    <cfRule type="cellIs" dxfId="825" priority="177" stopIfTrue="1" operator="equal">
      <formula>""</formula>
    </cfRule>
  </conditionalFormatting>
  <conditionalFormatting sqref="K26:K28">
    <cfRule type="cellIs" dxfId="824" priority="176" stopIfTrue="1" operator="equal">
      <formula>""</formula>
    </cfRule>
  </conditionalFormatting>
  <conditionalFormatting sqref="K29">
    <cfRule type="cellIs" dxfId="823" priority="174" stopIfTrue="1" operator="equal">
      <formula>""</formula>
    </cfRule>
  </conditionalFormatting>
  <conditionalFormatting sqref="L26:L28">
    <cfRule type="cellIs" dxfId="822" priority="173" stopIfTrue="1" operator="equal">
      <formula>""</formula>
    </cfRule>
  </conditionalFormatting>
  <conditionalFormatting sqref="L29">
    <cfRule type="cellIs" dxfId="821" priority="171" stopIfTrue="1" operator="equal">
      <formula>""</formula>
    </cfRule>
  </conditionalFormatting>
  <conditionalFormatting sqref="N26:N28">
    <cfRule type="cellIs" dxfId="820" priority="170" stopIfTrue="1" operator="equal">
      <formula>""</formula>
    </cfRule>
  </conditionalFormatting>
  <conditionalFormatting sqref="N29">
    <cfRule type="cellIs" dxfId="819" priority="168" stopIfTrue="1" operator="equal">
      <formula>""</formula>
    </cfRule>
  </conditionalFormatting>
  <conditionalFormatting sqref="P26:P28">
    <cfRule type="cellIs" dxfId="818" priority="167" stopIfTrue="1" operator="equal">
      <formula>""</formula>
    </cfRule>
  </conditionalFormatting>
  <conditionalFormatting sqref="P29">
    <cfRule type="cellIs" dxfId="817" priority="165" stopIfTrue="1" operator="equal">
      <formula>""</formula>
    </cfRule>
  </conditionalFormatting>
  <conditionalFormatting sqref="R26:R28">
    <cfRule type="cellIs" dxfId="816" priority="164" stopIfTrue="1" operator="equal">
      <formula>""</formula>
    </cfRule>
  </conditionalFormatting>
  <conditionalFormatting sqref="R29">
    <cfRule type="cellIs" dxfId="815" priority="162" stopIfTrue="1" operator="equal">
      <formula>""</formula>
    </cfRule>
  </conditionalFormatting>
  <conditionalFormatting sqref="S26:S28">
    <cfRule type="cellIs" dxfId="814" priority="161" stopIfTrue="1" operator="equal">
      <formula>""</formula>
    </cfRule>
  </conditionalFormatting>
  <conditionalFormatting sqref="S29">
    <cfRule type="cellIs" dxfId="813" priority="159" stopIfTrue="1" operator="equal">
      <formula>""</formula>
    </cfRule>
  </conditionalFormatting>
  <conditionalFormatting sqref="E44:F44">
    <cfRule type="cellIs" dxfId="812" priority="158" stopIfTrue="1" operator="equal">
      <formula>0</formula>
    </cfRule>
  </conditionalFormatting>
  <conditionalFormatting sqref="I44 F44 M44 O44 Q44">
    <cfRule type="cellIs" dxfId="811" priority="157" stopIfTrue="1" operator="equal">
      <formula>""</formula>
    </cfRule>
  </conditionalFormatting>
  <conditionalFormatting sqref="F44">
    <cfRule type="cellIs" dxfId="810" priority="156" operator="equal">
      <formula>"''"</formula>
    </cfRule>
  </conditionalFormatting>
  <conditionalFormatting sqref="E43:F43">
    <cfRule type="cellIs" dxfId="809" priority="155" stopIfTrue="1" operator="equal">
      <formula>0</formula>
    </cfRule>
  </conditionalFormatting>
  <conditionalFormatting sqref="F43 I43 M43 O43 Q43">
    <cfRule type="cellIs" dxfId="808" priority="154" stopIfTrue="1" operator="equal">
      <formula>""</formula>
    </cfRule>
  </conditionalFormatting>
  <conditionalFormatting sqref="F43">
    <cfRule type="cellIs" dxfId="807" priority="153" operator="equal">
      <formula>"''"</formula>
    </cfRule>
  </conditionalFormatting>
  <conditionalFormatting sqref="J66">
    <cfRule type="cellIs" dxfId="806" priority="130" stopIfTrue="1" operator="equal">
      <formula>""</formula>
    </cfRule>
  </conditionalFormatting>
  <conditionalFormatting sqref="J41:J42">
    <cfRule type="cellIs" dxfId="805" priority="152" stopIfTrue="1" operator="equal">
      <formula>""</formula>
    </cfRule>
  </conditionalFormatting>
  <conditionalFormatting sqref="J44">
    <cfRule type="cellIs" dxfId="804" priority="151" stopIfTrue="1" operator="equal">
      <formula>""</formula>
    </cfRule>
  </conditionalFormatting>
  <conditionalFormatting sqref="J43">
    <cfRule type="cellIs" dxfId="803" priority="150" stopIfTrue="1" operator="equal">
      <formula>""</formula>
    </cfRule>
  </conditionalFormatting>
  <conditionalFormatting sqref="K41:K42">
    <cfRule type="cellIs" dxfId="802" priority="149" stopIfTrue="1" operator="equal">
      <formula>""</formula>
    </cfRule>
  </conditionalFormatting>
  <conditionalFormatting sqref="K44">
    <cfRule type="cellIs" dxfId="801" priority="148" stopIfTrue="1" operator="equal">
      <formula>""</formula>
    </cfRule>
  </conditionalFormatting>
  <conditionalFormatting sqref="K43">
    <cfRule type="cellIs" dxfId="800" priority="147" stopIfTrue="1" operator="equal">
      <formula>""</formula>
    </cfRule>
  </conditionalFormatting>
  <conditionalFormatting sqref="L41:L42">
    <cfRule type="cellIs" dxfId="799" priority="146" stopIfTrue="1" operator="equal">
      <formula>""</formula>
    </cfRule>
  </conditionalFormatting>
  <conditionalFormatting sqref="L44">
    <cfRule type="cellIs" dxfId="798" priority="145" stopIfTrue="1" operator="equal">
      <formula>""</formula>
    </cfRule>
  </conditionalFormatting>
  <conditionalFormatting sqref="L43">
    <cfRule type="cellIs" dxfId="797" priority="144" stopIfTrue="1" operator="equal">
      <formula>""</formula>
    </cfRule>
  </conditionalFormatting>
  <conditionalFormatting sqref="N41:N42">
    <cfRule type="cellIs" dxfId="796" priority="143" stopIfTrue="1" operator="equal">
      <formula>""</formula>
    </cfRule>
  </conditionalFormatting>
  <conditionalFormatting sqref="N44">
    <cfRule type="cellIs" dxfId="795" priority="142" stopIfTrue="1" operator="equal">
      <formula>""</formula>
    </cfRule>
  </conditionalFormatting>
  <conditionalFormatting sqref="N43">
    <cfRule type="cellIs" dxfId="794" priority="141" stopIfTrue="1" operator="equal">
      <formula>""</formula>
    </cfRule>
  </conditionalFormatting>
  <conditionalFormatting sqref="P41:P42">
    <cfRule type="cellIs" dxfId="793" priority="140" stopIfTrue="1" operator="equal">
      <formula>""</formula>
    </cfRule>
  </conditionalFormatting>
  <conditionalFormatting sqref="P44">
    <cfRule type="cellIs" dxfId="792" priority="139" stopIfTrue="1" operator="equal">
      <formula>""</formula>
    </cfRule>
  </conditionalFormatting>
  <conditionalFormatting sqref="P43">
    <cfRule type="cellIs" dxfId="791" priority="138" stopIfTrue="1" operator="equal">
      <formula>""</formula>
    </cfRule>
  </conditionalFormatting>
  <conditionalFormatting sqref="R41:R42">
    <cfRule type="cellIs" dxfId="790" priority="137" stopIfTrue="1" operator="equal">
      <formula>""</formula>
    </cfRule>
  </conditionalFormatting>
  <conditionalFormatting sqref="R44">
    <cfRule type="cellIs" dxfId="789" priority="136" stopIfTrue="1" operator="equal">
      <formula>""</formula>
    </cfRule>
  </conditionalFormatting>
  <conditionalFormatting sqref="R43">
    <cfRule type="cellIs" dxfId="788" priority="135" stopIfTrue="1" operator="equal">
      <formula>""</formula>
    </cfRule>
  </conditionalFormatting>
  <conditionalFormatting sqref="S41:S42">
    <cfRule type="cellIs" dxfId="787" priority="134" stopIfTrue="1" operator="equal">
      <formula>""</formula>
    </cfRule>
  </conditionalFormatting>
  <conditionalFormatting sqref="S44">
    <cfRule type="cellIs" dxfId="786" priority="133" stopIfTrue="1" operator="equal">
      <formula>""</formula>
    </cfRule>
  </conditionalFormatting>
  <conditionalFormatting sqref="S43">
    <cfRule type="cellIs" dxfId="785" priority="132" stopIfTrue="1" operator="equal">
      <formula>""</formula>
    </cfRule>
  </conditionalFormatting>
  <conditionalFormatting sqref="J67:J69">
    <cfRule type="cellIs" dxfId="784" priority="131" stopIfTrue="1" operator="equal">
      <formula>""</formula>
    </cfRule>
  </conditionalFormatting>
  <conditionalFormatting sqref="F149">
    <cfRule type="cellIs" dxfId="783" priority="129" stopIfTrue="1" operator="equal">
      <formula>""</formula>
    </cfRule>
  </conditionalFormatting>
  <conditionalFormatting sqref="A149">
    <cfRule type="expression" dxfId="782" priority="123">
      <formula>AND(LEN(A149)=2,VALUE(broj_sheet)&lt;10)</formula>
    </cfRule>
  </conditionalFormatting>
  <conditionalFormatting sqref="A149">
    <cfRule type="expression" dxfId="781" priority="126">
      <formula>AND(LEN(A149)=3,VALUE(broj_sheet)&gt;=10)</formula>
    </cfRule>
  </conditionalFormatting>
  <conditionalFormatting sqref="A149">
    <cfRule type="expression" dxfId="780" priority="127">
      <formula>AND(LEN(A149)=4,VALUE(broj_sheet)&gt;=10)</formula>
    </cfRule>
  </conditionalFormatting>
  <conditionalFormatting sqref="A149">
    <cfRule type="expression" dxfId="779" priority="124">
      <formula>AND(LEN(A149)=3,VALUE(broj_sheet)&lt;10)</formula>
    </cfRule>
  </conditionalFormatting>
  <conditionalFormatting sqref="A149">
    <cfRule type="expression" dxfId="778" priority="125">
      <formula>AND(LEN(A149)=5,VALUE(broj_sheet)&lt;10)</formula>
    </cfRule>
  </conditionalFormatting>
  <conditionalFormatting sqref="A149">
    <cfRule type="expression" dxfId="777" priority="128">
      <formula>AND(LEN(A149)=6,VALUE(broj_sheet)&gt;=10)</formula>
    </cfRule>
  </conditionalFormatting>
  <conditionalFormatting sqref="F149">
    <cfRule type="cellIs" dxfId="776" priority="121" operator="equal">
      <formula>0</formula>
    </cfRule>
    <cfRule type="cellIs" dxfId="775" priority="122" operator="equal">
      <formula>"''"</formula>
    </cfRule>
  </conditionalFormatting>
  <conditionalFormatting sqref="K66">
    <cfRule type="cellIs" dxfId="774" priority="110" stopIfTrue="1" operator="equal">
      <formula>""</formula>
    </cfRule>
  </conditionalFormatting>
  <conditionalFormatting sqref="K67:K69">
    <cfRule type="cellIs" dxfId="773" priority="111" stopIfTrue="1" operator="equal">
      <formula>""</formula>
    </cfRule>
  </conditionalFormatting>
  <conditionalFormatting sqref="L66">
    <cfRule type="cellIs" dxfId="772" priority="108" stopIfTrue="1" operator="equal">
      <formula>""</formula>
    </cfRule>
  </conditionalFormatting>
  <conditionalFormatting sqref="L67:L69">
    <cfRule type="cellIs" dxfId="771" priority="109" stopIfTrue="1" operator="equal">
      <formula>""</formula>
    </cfRule>
  </conditionalFormatting>
  <conditionalFormatting sqref="M66">
    <cfRule type="cellIs" dxfId="770" priority="106" stopIfTrue="1" operator="equal">
      <formula>""</formula>
    </cfRule>
  </conditionalFormatting>
  <conditionalFormatting sqref="M67:M69">
    <cfRule type="cellIs" dxfId="769" priority="107" stopIfTrue="1" operator="equal">
      <formula>""</formula>
    </cfRule>
  </conditionalFormatting>
  <conditionalFormatting sqref="N66">
    <cfRule type="cellIs" dxfId="768" priority="104" stopIfTrue="1" operator="equal">
      <formula>""</formula>
    </cfRule>
  </conditionalFormatting>
  <conditionalFormatting sqref="N67:N69">
    <cfRule type="cellIs" dxfId="767" priority="105" stopIfTrue="1" operator="equal">
      <formula>""</formula>
    </cfRule>
  </conditionalFormatting>
  <conditionalFormatting sqref="O66">
    <cfRule type="cellIs" dxfId="766" priority="102" stopIfTrue="1" operator="equal">
      <formula>""</formula>
    </cfRule>
  </conditionalFormatting>
  <conditionalFormatting sqref="O67:O69">
    <cfRule type="cellIs" dxfId="765" priority="103" stopIfTrue="1" operator="equal">
      <formula>""</formula>
    </cfRule>
  </conditionalFormatting>
  <conditionalFormatting sqref="P66">
    <cfRule type="cellIs" dxfId="764" priority="100" stopIfTrue="1" operator="equal">
      <formula>""</formula>
    </cfRule>
  </conditionalFormatting>
  <conditionalFormatting sqref="P67:P69">
    <cfRule type="cellIs" dxfId="763" priority="101" stopIfTrue="1" operator="equal">
      <formula>""</formula>
    </cfRule>
  </conditionalFormatting>
  <conditionalFormatting sqref="Q66">
    <cfRule type="cellIs" dxfId="762" priority="98" stopIfTrue="1" operator="equal">
      <formula>""</formula>
    </cfRule>
  </conditionalFormatting>
  <conditionalFormatting sqref="Q67:Q69">
    <cfRule type="cellIs" dxfId="761" priority="99" stopIfTrue="1" operator="equal">
      <formula>""</formula>
    </cfRule>
  </conditionalFormatting>
  <conditionalFormatting sqref="R66">
    <cfRule type="cellIs" dxfId="760" priority="96" stopIfTrue="1" operator="equal">
      <formula>""</formula>
    </cfRule>
  </conditionalFormatting>
  <conditionalFormatting sqref="R67:R69">
    <cfRule type="cellIs" dxfId="759" priority="97" stopIfTrue="1" operator="equal">
      <formula>""</formula>
    </cfRule>
  </conditionalFormatting>
  <conditionalFormatting sqref="S66">
    <cfRule type="cellIs" dxfId="758" priority="94" stopIfTrue="1" operator="equal">
      <formula>""</formula>
    </cfRule>
  </conditionalFormatting>
  <conditionalFormatting sqref="S67:S69">
    <cfRule type="cellIs" dxfId="757" priority="95" stopIfTrue="1" operator="equal">
      <formula>""</formula>
    </cfRule>
  </conditionalFormatting>
  <conditionalFormatting sqref="L122:S122">
    <cfRule type="cellIs" dxfId="756" priority="93" stopIfTrue="1" operator="equal">
      <formula>""</formula>
    </cfRule>
  </conditionalFormatting>
  <conditionalFormatting sqref="E17:F17">
    <cfRule type="cellIs" dxfId="755" priority="92" stopIfTrue="1" operator="equal">
      <formula>0</formula>
    </cfRule>
  </conditionalFormatting>
  <conditionalFormatting sqref="I17:U17 F17">
    <cfRule type="cellIs" dxfId="754" priority="91" stopIfTrue="1" operator="equal">
      <formula>""</formula>
    </cfRule>
  </conditionalFormatting>
  <conditionalFormatting sqref="A17">
    <cfRule type="expression" dxfId="753" priority="85">
      <formula>AND(LEN(A17)=2,VALUE(broj_sheet)&lt;10)</formula>
    </cfRule>
  </conditionalFormatting>
  <conditionalFormatting sqref="A17">
    <cfRule type="expression" dxfId="752" priority="88">
      <formula>AND(LEN(A17)=3,VALUE(broj_sheet)&gt;=10)</formula>
    </cfRule>
  </conditionalFormatting>
  <conditionalFormatting sqref="A17">
    <cfRule type="expression" dxfId="751" priority="89">
      <formula>AND(LEN(A17)=4,VALUE(broj_sheet)&gt;=10)</formula>
    </cfRule>
  </conditionalFormatting>
  <conditionalFormatting sqref="A17">
    <cfRule type="expression" dxfId="750" priority="86">
      <formula>AND(LEN(A17)=3,VALUE(broj_sheet)&lt;10)</formula>
    </cfRule>
  </conditionalFormatting>
  <conditionalFormatting sqref="A17">
    <cfRule type="expression" dxfId="749" priority="87">
      <formula>AND(LEN(A17)=5,VALUE(broj_sheet)&lt;10)</formula>
    </cfRule>
  </conditionalFormatting>
  <conditionalFormatting sqref="A17">
    <cfRule type="expression" dxfId="748" priority="90">
      <formula>AND(LEN(A17)=6,VALUE(broj_sheet)&gt;=10)</formula>
    </cfRule>
  </conditionalFormatting>
  <conditionalFormatting sqref="F17">
    <cfRule type="cellIs" dxfId="747" priority="84" operator="equal">
      <formula>"''"</formula>
    </cfRule>
  </conditionalFormatting>
  <conditionalFormatting sqref="A17">
    <cfRule type="cellIs" dxfId="746" priority="83" operator="equal">
      <formula>"."</formula>
    </cfRule>
  </conditionalFormatting>
  <conditionalFormatting sqref="O26:O28">
    <cfRule type="cellIs" dxfId="745" priority="82" stopIfTrue="1" operator="equal">
      <formula>""</formula>
    </cfRule>
  </conditionalFormatting>
  <conditionalFormatting sqref="O29">
    <cfRule type="cellIs" dxfId="744" priority="80" stopIfTrue="1" operator="equal">
      <formula>""</formula>
    </cfRule>
  </conditionalFormatting>
  <conditionalFormatting sqref="Q26:Q28">
    <cfRule type="cellIs" dxfId="743" priority="79" stopIfTrue="1" operator="equal">
      <formula>""</formula>
    </cfRule>
  </conditionalFormatting>
  <conditionalFormatting sqref="Q29">
    <cfRule type="cellIs" dxfId="742" priority="77" stopIfTrue="1" operator="equal">
      <formula>""</formula>
    </cfRule>
  </conditionalFormatting>
  <conditionalFormatting sqref="U26:U28">
    <cfRule type="cellIs" dxfId="741" priority="66" stopIfTrue="1" operator="equal">
      <formula>""</formula>
    </cfRule>
  </conditionalFormatting>
  <conditionalFormatting sqref="U29">
    <cfRule type="cellIs" dxfId="740" priority="64" stopIfTrue="1" operator="equal">
      <formula>""</formula>
    </cfRule>
  </conditionalFormatting>
  <conditionalFormatting sqref="I135:U135">
    <cfRule type="cellIs" dxfId="739" priority="60" stopIfTrue="1" operator="equal">
      <formula>""</formula>
    </cfRule>
  </conditionalFormatting>
  <conditionalFormatting sqref="A135">
    <cfRule type="expression" dxfId="738" priority="54">
      <formula>AND(LEN(A135)=2,VALUE(broj_sheet)&lt;10)</formula>
    </cfRule>
  </conditionalFormatting>
  <conditionalFormatting sqref="A135">
    <cfRule type="expression" dxfId="737" priority="57">
      <formula>AND(LEN(A135)=3,VALUE(broj_sheet)&gt;=10)</formula>
    </cfRule>
  </conditionalFormatting>
  <conditionalFormatting sqref="A135">
    <cfRule type="expression" dxfId="736" priority="58">
      <formula>AND(LEN(A135)=4,VALUE(broj_sheet)&gt;=10)</formula>
    </cfRule>
  </conditionalFormatting>
  <conditionalFormatting sqref="A135">
    <cfRule type="expression" dxfId="735" priority="55">
      <formula>AND(LEN(A135)=3,VALUE(broj_sheet)&lt;10)</formula>
    </cfRule>
  </conditionalFormatting>
  <conditionalFormatting sqref="A135">
    <cfRule type="expression" dxfId="734" priority="56">
      <formula>AND(LEN(A135)=5,VALUE(broj_sheet)&lt;10)</formula>
    </cfRule>
  </conditionalFormatting>
  <conditionalFormatting sqref="A135">
    <cfRule type="expression" dxfId="733" priority="59">
      <formula>AND(LEN(A135)=6,VALUE(broj_sheet)&gt;=10)</formula>
    </cfRule>
  </conditionalFormatting>
  <conditionalFormatting sqref="A135">
    <cfRule type="cellIs" dxfId="732" priority="53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79998168889431442"/>
  </sheetPr>
  <dimension ref="A1:V172"/>
  <sheetViews>
    <sheetView view="pageBreakPreview" zoomScaleNormal="70" zoomScaleSheetLayoutView="100" workbookViewId="0">
      <pane ySplit="4" topLeftCell="A123" activePane="bottomLeft" state="frozen"/>
      <selection pane="bottomLeft" activeCell="G70" sqref="G70"/>
    </sheetView>
  </sheetViews>
  <sheetFormatPr defaultColWidth="9.140625" defaultRowHeight="12" x14ac:dyDescent="0.2"/>
  <cols>
    <col min="1" max="1" width="7.7109375" style="130" bestFit="1" customWidth="1"/>
    <col min="2" max="2" width="48.7109375" style="131" customWidth="1"/>
    <col min="3" max="4" width="10.7109375" style="132" customWidth="1"/>
    <col min="5" max="5" width="8.7109375" style="133" customWidth="1"/>
    <col min="6" max="6" width="8.7109375" style="134" customWidth="1"/>
    <col min="7" max="8" width="11.7109375" style="119" customWidth="1"/>
    <col min="9" max="9" width="8.7109375" style="37" hidden="1" customWidth="1"/>
    <col min="10" max="21" width="8.7109375" style="4" hidden="1" customWidth="1"/>
    <col min="22" max="22" width="13.42578125" style="4" hidden="1" customWidth="1"/>
    <col min="23" max="23" width="9.140625" style="4" customWidth="1"/>
    <col min="24" max="16384" width="9.140625" style="4"/>
  </cols>
  <sheetData>
    <row r="1" spans="1:22" s="1" customFormat="1" ht="42" customHeight="1" x14ac:dyDescent="0.2">
      <c r="A1" s="161" t="s">
        <v>34</v>
      </c>
      <c r="B1" s="161"/>
      <c r="C1" s="21" t="s">
        <v>20</v>
      </c>
      <c r="D1" s="162" t="s">
        <v>35</v>
      </c>
      <c r="E1" s="162"/>
      <c r="F1" s="162"/>
      <c r="G1" s="162"/>
      <c r="H1" s="162"/>
      <c r="I1" s="12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7"/>
    </row>
    <row r="2" spans="1:22" s="1" customFormat="1" ht="42" customHeight="1" x14ac:dyDescent="0.2">
      <c r="A2" s="161"/>
      <c r="B2" s="161"/>
      <c r="C2" s="21" t="s">
        <v>21</v>
      </c>
      <c r="D2" s="162" t="str">
        <f ca="1">broj_sheet &amp;". "&amp; INDIRECT(ADDRESS(ROW(),COLUMN()+4+broj_sheet))</f>
        <v>9. PO LUČKO</v>
      </c>
      <c r="E2" s="162" t="str">
        <f t="shared" ref="E2:H2" ca="1" si="0">INDIRECT(ADDRESS(ROW(),COLUMN()+2+broj_sheet))</f>
        <v>PO VODNJAN</v>
      </c>
      <c r="F2" s="162" t="str">
        <f t="shared" ca="1" si="0"/>
        <v>PO LUČKO</v>
      </c>
      <c r="G2" s="162" t="str">
        <f t="shared" ca="1" si="0"/>
        <v>PO ĐURĐEVAC</v>
      </c>
      <c r="H2" s="162" t="str">
        <f t="shared" ca="1" si="0"/>
        <v>PO ČAKOVEC</v>
      </c>
      <c r="I2" s="125" t="s">
        <v>37</v>
      </c>
      <c r="J2" s="67" t="s">
        <v>38</v>
      </c>
      <c r="K2" s="67" t="s">
        <v>39</v>
      </c>
      <c r="L2" s="67" t="s">
        <v>40</v>
      </c>
      <c r="M2" s="67" t="s">
        <v>41</v>
      </c>
      <c r="N2" s="67" t="s">
        <v>42</v>
      </c>
      <c r="O2" s="67" t="s">
        <v>43</v>
      </c>
      <c r="P2" s="67" t="s">
        <v>44</v>
      </c>
      <c r="Q2" s="67" t="s">
        <v>45</v>
      </c>
      <c r="R2" s="67" t="s">
        <v>46</v>
      </c>
      <c r="S2" s="67" t="s">
        <v>47</v>
      </c>
      <c r="T2" s="67" t="s">
        <v>48</v>
      </c>
      <c r="U2" s="67" t="s">
        <v>49</v>
      </c>
      <c r="V2" s="17"/>
    </row>
    <row r="3" spans="1:22" s="24" customFormat="1" ht="9.9499999999999993" customHeight="1" x14ac:dyDescent="0.2">
      <c r="A3" s="22"/>
      <c r="B3" s="74"/>
      <c r="C3" s="21"/>
      <c r="D3" s="23"/>
      <c r="E3" s="23"/>
      <c r="F3" s="23"/>
      <c r="G3" s="23"/>
      <c r="H3" s="118"/>
      <c r="I3" s="12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5"/>
    </row>
    <row r="4" spans="1:22" s="8" customFormat="1" ht="22.5" x14ac:dyDescent="0.2">
      <c r="A4" s="25" t="s">
        <v>0</v>
      </c>
      <c r="B4" s="25" t="s">
        <v>1</v>
      </c>
      <c r="C4" s="25" t="s">
        <v>13</v>
      </c>
      <c r="D4" s="25" t="s">
        <v>14</v>
      </c>
      <c r="E4" s="25" t="s">
        <v>2</v>
      </c>
      <c r="F4" s="26" t="s">
        <v>3</v>
      </c>
      <c r="G4" s="27" t="s">
        <v>4</v>
      </c>
      <c r="H4" s="27" t="s">
        <v>5</v>
      </c>
      <c r="I4" s="127" t="s">
        <v>3</v>
      </c>
      <c r="J4" s="26" t="s">
        <v>3</v>
      </c>
      <c r="K4" s="26" t="s">
        <v>3</v>
      </c>
      <c r="L4" s="26" t="s">
        <v>3</v>
      </c>
      <c r="M4" s="26" t="s">
        <v>3</v>
      </c>
      <c r="N4" s="26" t="s">
        <v>3</v>
      </c>
      <c r="O4" s="26" t="s">
        <v>3</v>
      </c>
      <c r="P4" s="26" t="s">
        <v>3</v>
      </c>
      <c r="Q4" s="26" t="s">
        <v>3</v>
      </c>
      <c r="R4" s="26" t="s">
        <v>3</v>
      </c>
      <c r="S4" s="26" t="s">
        <v>3</v>
      </c>
      <c r="T4" s="26" t="s">
        <v>3</v>
      </c>
      <c r="U4" s="26" t="s">
        <v>3</v>
      </c>
      <c r="V4" s="36"/>
    </row>
    <row r="5" spans="1:22" s="24" customFormat="1" ht="14.25" x14ac:dyDescent="0.2">
      <c r="A5" s="65" t="s">
        <v>36</v>
      </c>
      <c r="B5" s="22"/>
      <c r="C5" s="21"/>
      <c r="D5" s="23"/>
      <c r="E5" s="23"/>
      <c r="F5" s="23"/>
      <c r="G5" s="23"/>
      <c r="H5" s="118"/>
      <c r="I5" s="126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5"/>
    </row>
    <row r="6" spans="1:22" s="24" customFormat="1" x14ac:dyDescent="0.2">
      <c r="A6" s="34">
        <f t="shared" ref="A6:A21" ca="1" si="1">IF(VALUE(broj_sheet)&lt;10,
IF(OFFSET(A6,-1,0)=".",broj_sheet*10+(COUNTIF(INDIRECT(ADDRESS(1,COLUMN())&amp;":"&amp;ADDRESS(ROW()-1,COLUMN())),"&lt;99"))+1,
IF(OR(LEN(OFFSET(A6,-1,0))=2,AND(LEN(OFFSET(A6,-1,0))=0,LEN(OFFSET(A6,-3,0))=5)),
IF(LEN(OFFSET(A6,-1,0))=2,(OFFSET(A6,-1,0))*10+1,IF(AND(LEN(OFFSET(A6,-1,0))=0,LEN(OFFSET(A6,-3,0))=5),INT(LEFT(OFFSET(A6,-3,0),3))+1,"greška x")),
IF(LEN(OFFSET(A6,-1,0))=3,(OFFSET(A6,-1,0))*100+1,
IF(LEN(OFFSET(A6,-1,0))=5,(OFFSET(A6,-1,0))+1,"greška1")))),
IF(VALUE(broj_sheet)&gt;=10,
IF(OFFSET(A6,-1,0)= ".",broj_sheet*10+(COUNTIF(INDIRECT(ADDRESS(1,COLUMN())&amp;":"&amp;ADDRESS(ROW()-1,COLUMN())),"&lt;999"))+1,
IF(OR(LEN(OFFSET(A6,-1,0))=3,AND(LEN(OFFSET(A6,-1,0))=0,LEN(OFFSET(A6,-3,0))=6)),
IF(LEN(OFFSET(A6,-1,0))=3,(OFFSET(A6,-1,0))*10+1,IF(AND(LEN(OFFSET(A6,-1,0))=0,LEN(OFFSET(A6,-3,0))=6),INT(LEFT(OFFSET(A6,-3,0),4))+1,"greška y")),
IF(LEN(OFFSET(A6,-1,0))=4,(OFFSET(A6,-1,0))*100+1,
IF(LEN(OFFSET(A6,-1,0))=6,(OFFSET(A6,-1,0))+1,"greška2")))),"greška3"))</f>
        <v>91</v>
      </c>
      <c r="B6" s="29" t="s">
        <v>22</v>
      </c>
      <c r="C6" s="28"/>
      <c r="D6" s="28"/>
      <c r="E6" s="30"/>
      <c r="F6" s="30"/>
      <c r="G6" s="31"/>
      <c r="H6" s="30"/>
      <c r="I6" s="126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</row>
    <row r="7" spans="1:22" s="24" customFormat="1" x14ac:dyDescent="0.2">
      <c r="A7" s="34">
        <f t="shared" ca="1" si="1"/>
        <v>911</v>
      </c>
      <c r="B7" s="29" t="s">
        <v>6</v>
      </c>
      <c r="C7" s="28"/>
      <c r="D7" s="28"/>
      <c r="E7" s="30"/>
      <c r="F7" s="30"/>
      <c r="G7" s="31"/>
      <c r="H7" s="30"/>
      <c r="I7" s="12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</row>
    <row r="8" spans="1:22" s="24" customFormat="1" ht="213.75" x14ac:dyDescent="0.2">
      <c r="A8" s="65">
        <f t="shared" ca="1" si="1"/>
        <v>91101</v>
      </c>
      <c r="B8" s="32" t="s">
        <v>88</v>
      </c>
      <c r="C8" s="41"/>
      <c r="D8" s="41"/>
      <c r="E8" s="42" t="s">
        <v>7</v>
      </c>
      <c r="F8" s="43">
        <f t="shared" ref="F8:F37" ca="1" si="2">INDIRECT(ADDRESS(ROW(),COLUMN()+2+broj_sheet))</f>
        <v>1</v>
      </c>
      <c r="G8" s="44"/>
      <c r="H8" s="44">
        <f t="shared" ref="H8:H20" ca="1" si="3">G8*F8</f>
        <v>0</v>
      </c>
      <c r="I8" s="49">
        <v>1</v>
      </c>
      <c r="J8" s="45">
        <v>1</v>
      </c>
      <c r="K8" s="49">
        <v>1</v>
      </c>
      <c r="L8" s="49">
        <v>1</v>
      </c>
      <c r="M8" s="49">
        <v>0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0</v>
      </c>
      <c r="U8" s="49">
        <v>0</v>
      </c>
      <c r="V8" s="72">
        <f t="shared" ref="V8:V26" si="4">SUM(I8:U8)*G8</f>
        <v>0</v>
      </c>
    </row>
    <row r="9" spans="1:22" s="24" customFormat="1" ht="56.25" x14ac:dyDescent="0.2">
      <c r="A9" s="65">
        <f t="shared" ca="1" si="1"/>
        <v>91102</v>
      </c>
      <c r="B9" s="32" t="s">
        <v>57</v>
      </c>
      <c r="C9" s="41"/>
      <c r="D9" s="41"/>
      <c r="E9" s="42" t="s">
        <v>7</v>
      </c>
      <c r="F9" s="43">
        <f t="shared" ca="1" si="2"/>
        <v>1</v>
      </c>
      <c r="G9" s="44"/>
      <c r="H9" s="44">
        <f t="shared" ca="1" si="3"/>
        <v>0</v>
      </c>
      <c r="I9" s="49">
        <v>1</v>
      </c>
      <c r="J9" s="49">
        <v>1</v>
      </c>
      <c r="K9" s="49">
        <v>1</v>
      </c>
      <c r="L9" s="49">
        <v>1</v>
      </c>
      <c r="M9" s="49">
        <v>2</v>
      </c>
      <c r="N9" s="49">
        <v>1</v>
      </c>
      <c r="O9" s="49">
        <v>1</v>
      </c>
      <c r="P9" s="49">
        <v>1</v>
      </c>
      <c r="Q9" s="49">
        <v>1</v>
      </c>
      <c r="R9" s="49">
        <v>1</v>
      </c>
      <c r="S9" s="49">
        <v>1</v>
      </c>
      <c r="T9" s="49">
        <v>0</v>
      </c>
      <c r="U9" s="49">
        <v>0</v>
      </c>
      <c r="V9" s="72">
        <f t="shared" si="4"/>
        <v>0</v>
      </c>
    </row>
    <row r="10" spans="1:22" s="24" customFormat="1" ht="33.75" x14ac:dyDescent="0.2">
      <c r="A10" s="65">
        <f t="shared" ca="1" si="1"/>
        <v>91103</v>
      </c>
      <c r="B10" s="32" t="s">
        <v>58</v>
      </c>
      <c r="C10" s="41"/>
      <c r="D10" s="41"/>
      <c r="E10" s="42" t="s">
        <v>7</v>
      </c>
      <c r="F10" s="43">
        <f t="shared" ca="1" si="2"/>
        <v>7</v>
      </c>
      <c r="G10" s="44"/>
      <c r="H10" s="44">
        <f t="shared" ca="1" si="3"/>
        <v>0</v>
      </c>
      <c r="I10" s="49">
        <v>10</v>
      </c>
      <c r="J10" s="45">
        <v>7</v>
      </c>
      <c r="K10" s="45">
        <v>11</v>
      </c>
      <c r="L10" s="45">
        <v>10</v>
      </c>
      <c r="M10" s="45">
        <v>22</v>
      </c>
      <c r="N10" s="45">
        <v>11</v>
      </c>
      <c r="O10" s="45">
        <v>10</v>
      </c>
      <c r="P10" s="45">
        <v>11</v>
      </c>
      <c r="Q10" s="45">
        <v>7</v>
      </c>
      <c r="R10" s="45">
        <v>9</v>
      </c>
      <c r="S10" s="45">
        <v>10</v>
      </c>
      <c r="T10" s="45">
        <v>0</v>
      </c>
      <c r="U10" s="45">
        <v>17</v>
      </c>
      <c r="V10" s="72">
        <f t="shared" si="4"/>
        <v>0</v>
      </c>
    </row>
    <row r="11" spans="1:22" s="24" customFormat="1" ht="213.75" x14ac:dyDescent="0.2">
      <c r="A11" s="65">
        <f t="shared" ca="1" si="1"/>
        <v>91104</v>
      </c>
      <c r="B11" s="32" t="s">
        <v>89</v>
      </c>
      <c r="C11" s="41"/>
      <c r="D11" s="41"/>
      <c r="E11" s="42" t="s">
        <v>7</v>
      </c>
      <c r="F11" s="43">
        <f t="shared" ca="1" si="2"/>
        <v>7</v>
      </c>
      <c r="G11" s="44"/>
      <c r="H11" s="44">
        <f t="shared" ca="1" si="3"/>
        <v>0</v>
      </c>
      <c r="I11" s="49">
        <v>10</v>
      </c>
      <c r="J11" s="45">
        <v>6</v>
      </c>
      <c r="K11" s="45">
        <v>11</v>
      </c>
      <c r="L11" s="45">
        <v>10</v>
      </c>
      <c r="M11" s="45">
        <v>21</v>
      </c>
      <c r="N11" s="45">
        <v>11</v>
      </c>
      <c r="O11" s="45">
        <v>10</v>
      </c>
      <c r="P11" s="45">
        <v>11</v>
      </c>
      <c r="Q11" s="45">
        <v>7</v>
      </c>
      <c r="R11" s="45">
        <v>9</v>
      </c>
      <c r="S11" s="45">
        <v>10</v>
      </c>
      <c r="T11" s="45">
        <v>0</v>
      </c>
      <c r="U11" s="45">
        <v>8</v>
      </c>
      <c r="V11" s="72">
        <f t="shared" si="4"/>
        <v>0</v>
      </c>
    </row>
    <row r="12" spans="1:22" s="24" customFormat="1" ht="78.75" x14ac:dyDescent="0.2">
      <c r="A12" s="65">
        <f t="shared" ca="1" si="1"/>
        <v>91105</v>
      </c>
      <c r="B12" s="32" t="s">
        <v>90</v>
      </c>
      <c r="C12" s="41"/>
      <c r="D12" s="41"/>
      <c r="E12" s="42" t="s">
        <v>7</v>
      </c>
      <c r="F12" s="43">
        <f t="shared" ca="1" si="2"/>
        <v>7</v>
      </c>
      <c r="G12" s="44"/>
      <c r="H12" s="44">
        <f t="shared" ca="1" si="3"/>
        <v>0</v>
      </c>
      <c r="I12" s="49">
        <v>10</v>
      </c>
      <c r="J12" s="45">
        <v>6</v>
      </c>
      <c r="K12" s="45">
        <v>11</v>
      </c>
      <c r="L12" s="45">
        <v>10</v>
      </c>
      <c r="M12" s="45">
        <v>21</v>
      </c>
      <c r="N12" s="45">
        <v>11</v>
      </c>
      <c r="O12" s="45">
        <v>10</v>
      </c>
      <c r="P12" s="45">
        <v>11</v>
      </c>
      <c r="Q12" s="45">
        <v>7</v>
      </c>
      <c r="R12" s="45">
        <v>9</v>
      </c>
      <c r="S12" s="45">
        <v>10</v>
      </c>
      <c r="T12" s="45">
        <v>0</v>
      </c>
      <c r="U12" s="45">
        <v>8</v>
      </c>
      <c r="V12" s="72">
        <f t="shared" si="4"/>
        <v>0</v>
      </c>
    </row>
    <row r="13" spans="1:22" s="24" customFormat="1" ht="157.5" x14ac:dyDescent="0.2">
      <c r="A13" s="65">
        <f t="shared" ca="1" si="1"/>
        <v>91106</v>
      </c>
      <c r="B13" s="32" t="s">
        <v>91</v>
      </c>
      <c r="C13" s="41"/>
      <c r="D13" s="41"/>
      <c r="E13" s="42" t="s">
        <v>7</v>
      </c>
      <c r="F13" s="43">
        <f t="shared" ca="1" si="2"/>
        <v>7</v>
      </c>
      <c r="G13" s="44"/>
      <c r="H13" s="44">
        <f t="shared" ca="1" si="3"/>
        <v>0</v>
      </c>
      <c r="I13" s="49">
        <v>10</v>
      </c>
      <c r="J13" s="45">
        <v>6</v>
      </c>
      <c r="K13" s="45">
        <v>11</v>
      </c>
      <c r="L13" s="45">
        <v>10</v>
      </c>
      <c r="M13" s="45">
        <v>21</v>
      </c>
      <c r="N13" s="45">
        <v>11</v>
      </c>
      <c r="O13" s="45">
        <v>10</v>
      </c>
      <c r="P13" s="45">
        <v>11</v>
      </c>
      <c r="Q13" s="45">
        <v>7</v>
      </c>
      <c r="R13" s="45">
        <v>9</v>
      </c>
      <c r="S13" s="45">
        <v>10</v>
      </c>
      <c r="T13" s="45">
        <v>0</v>
      </c>
      <c r="U13" s="45">
        <v>8</v>
      </c>
      <c r="V13" s="72">
        <f t="shared" si="4"/>
        <v>0</v>
      </c>
    </row>
    <row r="14" spans="1:22" s="24" customFormat="1" ht="168.75" x14ac:dyDescent="0.2">
      <c r="A14" s="65">
        <f t="shared" ca="1" si="1"/>
        <v>91107</v>
      </c>
      <c r="B14" s="32" t="s">
        <v>93</v>
      </c>
      <c r="C14" s="41"/>
      <c r="D14" s="41"/>
      <c r="E14" s="42" t="s">
        <v>7</v>
      </c>
      <c r="F14" s="43">
        <f t="shared" ca="1" si="2"/>
        <v>1</v>
      </c>
      <c r="G14" s="44"/>
      <c r="H14" s="44">
        <f t="shared" ca="1" si="3"/>
        <v>0</v>
      </c>
      <c r="I14" s="91">
        <v>0</v>
      </c>
      <c r="J14" s="70">
        <v>1</v>
      </c>
      <c r="K14" s="70">
        <v>0</v>
      </c>
      <c r="L14" s="70">
        <v>0</v>
      </c>
      <c r="M14" s="70">
        <v>3</v>
      </c>
      <c r="N14" s="70">
        <v>0</v>
      </c>
      <c r="O14" s="70">
        <v>1</v>
      </c>
      <c r="P14" s="70">
        <v>0</v>
      </c>
      <c r="Q14" s="70">
        <v>1</v>
      </c>
      <c r="R14" s="70">
        <v>1</v>
      </c>
      <c r="S14" s="70">
        <v>1</v>
      </c>
      <c r="T14" s="70">
        <v>0</v>
      </c>
      <c r="U14" s="70">
        <v>0</v>
      </c>
      <c r="V14" s="72">
        <f t="shared" si="4"/>
        <v>0</v>
      </c>
    </row>
    <row r="15" spans="1:22" s="24" customFormat="1" ht="225" x14ac:dyDescent="0.2">
      <c r="A15" s="65">
        <f t="shared" ca="1" si="1"/>
        <v>91108</v>
      </c>
      <c r="B15" s="32" t="s">
        <v>95</v>
      </c>
      <c r="C15" s="41"/>
      <c r="D15" s="41" t="s">
        <v>19</v>
      </c>
      <c r="E15" s="42" t="s">
        <v>7</v>
      </c>
      <c r="F15" s="43">
        <f t="shared" ca="1" si="2"/>
        <v>1</v>
      </c>
      <c r="G15" s="44"/>
      <c r="H15" s="44">
        <f t="shared" ca="1" si="3"/>
        <v>0</v>
      </c>
      <c r="I15" s="49">
        <v>1</v>
      </c>
      <c r="J15" s="45">
        <v>1</v>
      </c>
      <c r="K15" s="45">
        <v>1</v>
      </c>
      <c r="L15" s="45">
        <v>1</v>
      </c>
      <c r="M15" s="45">
        <v>2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0</v>
      </c>
      <c r="U15" s="45">
        <v>0</v>
      </c>
      <c r="V15" s="72">
        <f t="shared" si="4"/>
        <v>0</v>
      </c>
    </row>
    <row r="16" spans="1:22" s="24" customFormat="1" ht="22.5" x14ac:dyDescent="0.2">
      <c r="A16" s="65">
        <f t="shared" ca="1" si="1"/>
        <v>91109</v>
      </c>
      <c r="B16" s="32" t="s">
        <v>72</v>
      </c>
      <c r="C16" s="46" t="s">
        <v>23</v>
      </c>
      <c r="D16" s="46" t="s">
        <v>23</v>
      </c>
      <c r="E16" s="42" t="s">
        <v>7</v>
      </c>
      <c r="F16" s="43">
        <f t="shared" ca="1" si="2"/>
        <v>2</v>
      </c>
      <c r="G16" s="44"/>
      <c r="H16" s="44">
        <f t="shared" ca="1" si="3"/>
        <v>0</v>
      </c>
      <c r="I16" s="49">
        <v>2</v>
      </c>
      <c r="J16" s="45">
        <v>2</v>
      </c>
      <c r="K16" s="45">
        <v>2</v>
      </c>
      <c r="L16" s="45">
        <v>2</v>
      </c>
      <c r="M16" s="45">
        <v>4</v>
      </c>
      <c r="N16" s="45">
        <v>2</v>
      </c>
      <c r="O16" s="45">
        <v>2</v>
      </c>
      <c r="P16" s="45">
        <v>2</v>
      </c>
      <c r="Q16" s="45">
        <v>2</v>
      </c>
      <c r="R16" s="45">
        <v>2</v>
      </c>
      <c r="S16" s="45">
        <v>2</v>
      </c>
      <c r="T16" s="45">
        <v>0</v>
      </c>
      <c r="U16" s="45">
        <v>0</v>
      </c>
      <c r="V16" s="72">
        <f t="shared" si="4"/>
        <v>0</v>
      </c>
    </row>
    <row r="17" spans="1:22" s="24" customFormat="1" ht="33.75" x14ac:dyDescent="0.2">
      <c r="A17" s="65">
        <f t="shared" ca="1" si="1"/>
        <v>91110</v>
      </c>
      <c r="B17" s="32" t="s">
        <v>129</v>
      </c>
      <c r="C17" s="46" t="s">
        <v>23</v>
      </c>
      <c r="D17" s="46" t="s">
        <v>23</v>
      </c>
      <c r="E17" s="42" t="s">
        <v>7</v>
      </c>
      <c r="F17" s="43">
        <f t="shared" ca="1" si="2"/>
        <v>1</v>
      </c>
      <c r="G17" s="44"/>
      <c r="H17" s="44">
        <f t="shared" ca="1" si="3"/>
        <v>0</v>
      </c>
      <c r="I17" s="49">
        <v>1</v>
      </c>
      <c r="J17" s="45">
        <v>1</v>
      </c>
      <c r="K17" s="45">
        <v>1</v>
      </c>
      <c r="L17" s="45">
        <v>1</v>
      </c>
      <c r="M17" s="45">
        <v>2</v>
      </c>
      <c r="N17" s="45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5">
        <v>0</v>
      </c>
      <c r="U17" s="45">
        <v>1</v>
      </c>
      <c r="V17" s="72">
        <f t="shared" si="4"/>
        <v>0</v>
      </c>
    </row>
    <row r="18" spans="1:22" s="24" customFormat="1" ht="33.75" x14ac:dyDescent="0.2">
      <c r="A18" s="65">
        <f t="shared" ca="1" si="1"/>
        <v>91111</v>
      </c>
      <c r="B18" s="32" t="s">
        <v>164</v>
      </c>
      <c r="C18" s="46" t="s">
        <v>23</v>
      </c>
      <c r="D18" s="46" t="s">
        <v>23</v>
      </c>
      <c r="E18" s="42" t="s">
        <v>7</v>
      </c>
      <c r="F18" s="43">
        <f t="shared" ca="1" si="2"/>
        <v>24</v>
      </c>
      <c r="G18" s="44"/>
      <c r="H18" s="44">
        <f t="shared" ca="1" si="3"/>
        <v>0</v>
      </c>
      <c r="I18" s="49">
        <v>24</v>
      </c>
      <c r="J18" s="45">
        <v>16</v>
      </c>
      <c r="K18" s="45">
        <v>20</v>
      </c>
      <c r="L18" s="45">
        <v>24</v>
      </c>
      <c r="M18" s="45">
        <v>48</v>
      </c>
      <c r="N18" s="45">
        <v>24</v>
      </c>
      <c r="O18" s="45">
        <v>24</v>
      </c>
      <c r="P18" s="45">
        <v>24</v>
      </c>
      <c r="Q18" s="45">
        <v>24</v>
      </c>
      <c r="R18" s="45">
        <v>24</v>
      </c>
      <c r="S18" s="45">
        <v>24</v>
      </c>
      <c r="T18" s="45">
        <v>0</v>
      </c>
      <c r="U18" s="45">
        <v>24</v>
      </c>
      <c r="V18" s="72">
        <f t="shared" si="4"/>
        <v>0</v>
      </c>
    </row>
    <row r="19" spans="1:22" s="89" customFormat="1" ht="191.25" x14ac:dyDescent="0.2">
      <c r="A19" s="65">
        <f t="shared" ca="1" si="1"/>
        <v>91112</v>
      </c>
      <c r="B19" s="32" t="s">
        <v>135</v>
      </c>
      <c r="C19" s="46"/>
      <c r="D19" s="46"/>
      <c r="E19" s="42" t="s">
        <v>7</v>
      </c>
      <c r="F19" s="43">
        <f t="shared" ca="1" si="2"/>
        <v>3</v>
      </c>
      <c r="G19" s="44"/>
      <c r="H19" s="44">
        <f t="shared" ca="1" si="3"/>
        <v>0</v>
      </c>
      <c r="I19" s="91">
        <v>1</v>
      </c>
      <c r="J19" s="68">
        <v>0</v>
      </c>
      <c r="K19" s="68">
        <v>0</v>
      </c>
      <c r="L19" s="68">
        <v>1</v>
      </c>
      <c r="M19" s="68">
        <v>2</v>
      </c>
      <c r="N19" s="68">
        <v>1</v>
      </c>
      <c r="O19" s="68">
        <v>4</v>
      </c>
      <c r="P19" s="68">
        <v>0</v>
      </c>
      <c r="Q19" s="68">
        <v>3</v>
      </c>
      <c r="R19" s="68">
        <v>3</v>
      </c>
      <c r="S19" s="68">
        <v>1</v>
      </c>
      <c r="T19" s="68">
        <v>0</v>
      </c>
      <c r="U19" s="68">
        <v>0</v>
      </c>
      <c r="V19" s="72">
        <f t="shared" si="4"/>
        <v>0</v>
      </c>
    </row>
    <row r="20" spans="1:22" s="24" customFormat="1" ht="135" x14ac:dyDescent="0.2">
      <c r="A20" s="65">
        <f t="shared" ca="1" si="1"/>
        <v>91113</v>
      </c>
      <c r="B20" s="32" t="s">
        <v>137</v>
      </c>
      <c r="C20" s="41"/>
      <c r="D20" s="41"/>
      <c r="E20" s="42" t="s">
        <v>7</v>
      </c>
      <c r="F20" s="43">
        <f t="shared" ca="1" si="2"/>
        <v>1</v>
      </c>
      <c r="G20" s="44"/>
      <c r="H20" s="44">
        <f t="shared" ca="1" si="3"/>
        <v>0</v>
      </c>
      <c r="I20" s="49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0</v>
      </c>
      <c r="U20" s="45">
        <v>0</v>
      </c>
      <c r="V20" s="72">
        <f t="shared" si="4"/>
        <v>0</v>
      </c>
    </row>
    <row r="21" spans="1:22" s="24" customFormat="1" ht="33.75" x14ac:dyDescent="0.2">
      <c r="A21" s="66">
        <f t="shared" ca="1" si="1"/>
        <v>91114</v>
      </c>
      <c r="B21" s="32" t="s">
        <v>33</v>
      </c>
      <c r="C21" s="135"/>
      <c r="D21" s="135"/>
      <c r="E21" s="42" t="s">
        <v>24</v>
      </c>
      <c r="F21" s="43">
        <f t="shared" ca="1" si="2"/>
        <v>1</v>
      </c>
      <c r="G21" s="47"/>
      <c r="H21" s="47">
        <f ca="1">G21*F21</f>
        <v>0</v>
      </c>
      <c r="I21" s="49">
        <v>1</v>
      </c>
      <c r="J21" s="49">
        <v>1</v>
      </c>
      <c r="K21" s="49">
        <v>1</v>
      </c>
      <c r="L21" s="49">
        <v>1</v>
      </c>
      <c r="M21" s="45">
        <v>2</v>
      </c>
      <c r="N21" s="49">
        <v>1</v>
      </c>
      <c r="O21" s="45">
        <v>1</v>
      </c>
      <c r="P21" s="49">
        <v>1</v>
      </c>
      <c r="Q21" s="45">
        <v>1</v>
      </c>
      <c r="R21" s="49">
        <v>1</v>
      </c>
      <c r="S21" s="49">
        <v>1</v>
      </c>
      <c r="T21" s="45">
        <v>0</v>
      </c>
      <c r="U21" s="45">
        <v>1</v>
      </c>
      <c r="V21" s="72">
        <f t="shared" si="4"/>
        <v>0</v>
      </c>
    </row>
    <row r="22" spans="1:22" s="24" customFormat="1" x14ac:dyDescent="0.2">
      <c r="A22" s="93">
        <f ca="1">A21</f>
        <v>91114</v>
      </c>
      <c r="B22" s="32" t="s">
        <v>50</v>
      </c>
      <c r="C22" s="136"/>
      <c r="D22" s="136"/>
      <c r="E22" s="42" t="s">
        <v>7</v>
      </c>
      <c r="F22" s="43">
        <f t="shared" ca="1" si="2"/>
        <v>1</v>
      </c>
      <c r="G22" s="50"/>
      <c r="H22" s="50"/>
      <c r="I22" s="49">
        <v>1</v>
      </c>
      <c r="J22" s="49">
        <v>1</v>
      </c>
      <c r="K22" s="49">
        <v>1</v>
      </c>
      <c r="L22" s="49">
        <v>1</v>
      </c>
      <c r="M22" s="45">
        <v>1</v>
      </c>
      <c r="N22" s="49">
        <v>1</v>
      </c>
      <c r="O22" s="45">
        <v>1</v>
      </c>
      <c r="P22" s="49">
        <v>1</v>
      </c>
      <c r="Q22" s="45">
        <v>1</v>
      </c>
      <c r="R22" s="49">
        <v>1</v>
      </c>
      <c r="S22" s="49">
        <v>1</v>
      </c>
      <c r="T22" s="45">
        <v>0</v>
      </c>
      <c r="U22" s="45">
        <v>1</v>
      </c>
      <c r="V22" s="72">
        <f t="shared" si="4"/>
        <v>0</v>
      </c>
    </row>
    <row r="23" spans="1:22" s="24" customFormat="1" x14ac:dyDescent="0.2">
      <c r="A23" s="93">
        <f t="shared" ref="A23:A35" ca="1" si="5">A22</f>
        <v>91114</v>
      </c>
      <c r="B23" s="32" t="s">
        <v>30</v>
      </c>
      <c r="C23" s="136"/>
      <c r="D23" s="136"/>
      <c r="E23" s="42" t="s">
        <v>7</v>
      </c>
      <c r="F23" s="43">
        <f t="shared" ca="1" si="2"/>
        <v>1</v>
      </c>
      <c r="G23" s="50"/>
      <c r="H23" s="50"/>
      <c r="I23" s="49">
        <v>1</v>
      </c>
      <c r="J23" s="49">
        <v>1</v>
      </c>
      <c r="K23" s="49">
        <v>1</v>
      </c>
      <c r="L23" s="49">
        <v>1</v>
      </c>
      <c r="M23" s="45">
        <v>1</v>
      </c>
      <c r="N23" s="49">
        <v>1</v>
      </c>
      <c r="O23" s="45">
        <v>1</v>
      </c>
      <c r="P23" s="49">
        <v>1</v>
      </c>
      <c r="Q23" s="45">
        <v>1</v>
      </c>
      <c r="R23" s="49">
        <v>1</v>
      </c>
      <c r="S23" s="49">
        <v>1</v>
      </c>
      <c r="T23" s="45">
        <v>0</v>
      </c>
      <c r="U23" s="45">
        <v>1</v>
      </c>
      <c r="V23" s="72">
        <f t="shared" si="4"/>
        <v>0</v>
      </c>
    </row>
    <row r="24" spans="1:22" s="24" customFormat="1" x14ac:dyDescent="0.2">
      <c r="A24" s="93">
        <f t="shared" ca="1" si="5"/>
        <v>91114</v>
      </c>
      <c r="B24" s="32" t="s">
        <v>28</v>
      </c>
      <c r="C24" s="136"/>
      <c r="D24" s="136"/>
      <c r="E24" s="42" t="s">
        <v>7</v>
      </c>
      <c r="F24" s="43">
        <f t="shared" ca="1" si="2"/>
        <v>1</v>
      </c>
      <c r="G24" s="50"/>
      <c r="H24" s="50"/>
      <c r="I24" s="49">
        <v>1</v>
      </c>
      <c r="J24" s="49">
        <v>1</v>
      </c>
      <c r="K24" s="49">
        <v>1</v>
      </c>
      <c r="L24" s="49">
        <v>1</v>
      </c>
      <c r="M24" s="45">
        <v>1</v>
      </c>
      <c r="N24" s="49">
        <v>1</v>
      </c>
      <c r="O24" s="45">
        <v>1</v>
      </c>
      <c r="P24" s="49">
        <v>1</v>
      </c>
      <c r="Q24" s="45">
        <v>1</v>
      </c>
      <c r="R24" s="49">
        <v>1</v>
      </c>
      <c r="S24" s="49">
        <v>1</v>
      </c>
      <c r="T24" s="45">
        <v>0</v>
      </c>
      <c r="U24" s="45">
        <v>1</v>
      </c>
      <c r="V24" s="72">
        <f t="shared" si="4"/>
        <v>0</v>
      </c>
    </row>
    <row r="25" spans="1:22" s="24" customFormat="1" x14ac:dyDescent="0.2">
      <c r="A25" s="93">
        <f t="shared" ca="1" si="5"/>
        <v>91114</v>
      </c>
      <c r="B25" s="32" t="s">
        <v>25</v>
      </c>
      <c r="C25" s="136"/>
      <c r="D25" s="136"/>
      <c r="E25" s="139" t="s">
        <v>23</v>
      </c>
      <c r="F25" s="139" t="s">
        <v>23</v>
      </c>
      <c r="G25" s="50"/>
      <c r="H25" s="50"/>
      <c r="I25" s="49"/>
      <c r="J25" s="49"/>
      <c r="K25" s="49"/>
      <c r="L25" s="49"/>
      <c r="M25" s="45"/>
      <c r="N25" s="49"/>
      <c r="O25" s="45"/>
      <c r="P25" s="49"/>
      <c r="Q25" s="45"/>
      <c r="R25" s="49"/>
      <c r="S25" s="49"/>
      <c r="T25" s="45"/>
      <c r="U25" s="45"/>
      <c r="V25" s="72">
        <f t="shared" si="4"/>
        <v>0</v>
      </c>
    </row>
    <row r="26" spans="1:22" s="24" customFormat="1" x14ac:dyDescent="0.2">
      <c r="A26" s="93">
        <f t="shared" ca="1" si="5"/>
        <v>91114</v>
      </c>
      <c r="B26" s="32" t="s">
        <v>29</v>
      </c>
      <c r="C26" s="136"/>
      <c r="D26" s="136"/>
      <c r="E26" s="42" t="s">
        <v>7</v>
      </c>
      <c r="F26" s="43">
        <f t="shared" ca="1" si="2"/>
        <v>1</v>
      </c>
      <c r="G26" s="50"/>
      <c r="H26" s="50"/>
      <c r="I26" s="49">
        <v>1</v>
      </c>
      <c r="J26" s="49">
        <v>1</v>
      </c>
      <c r="K26" s="49">
        <v>1</v>
      </c>
      <c r="L26" s="49">
        <v>1</v>
      </c>
      <c r="M26" s="45">
        <v>1</v>
      </c>
      <c r="N26" s="49">
        <v>1</v>
      </c>
      <c r="O26" s="45">
        <v>1</v>
      </c>
      <c r="P26" s="49">
        <v>1</v>
      </c>
      <c r="Q26" s="45">
        <v>1</v>
      </c>
      <c r="R26" s="49">
        <v>1</v>
      </c>
      <c r="S26" s="49">
        <v>1</v>
      </c>
      <c r="T26" s="45">
        <v>0</v>
      </c>
      <c r="U26" s="45">
        <v>1</v>
      </c>
      <c r="V26" s="72">
        <f t="shared" si="4"/>
        <v>0</v>
      </c>
    </row>
    <row r="27" spans="1:22" s="24" customFormat="1" x14ac:dyDescent="0.2">
      <c r="A27" s="93">
        <f t="shared" ca="1" si="5"/>
        <v>91114</v>
      </c>
      <c r="B27" s="32" t="s">
        <v>158</v>
      </c>
      <c r="C27" s="136"/>
      <c r="D27" s="136"/>
      <c r="E27" s="42" t="s">
        <v>7</v>
      </c>
      <c r="F27" s="43">
        <f t="shared" ca="1" si="2"/>
        <v>7</v>
      </c>
      <c r="G27" s="50"/>
      <c r="H27" s="50"/>
      <c r="I27" s="49">
        <v>7</v>
      </c>
      <c r="J27" s="49">
        <v>7</v>
      </c>
      <c r="K27" s="49">
        <v>7</v>
      </c>
      <c r="L27" s="49">
        <v>7</v>
      </c>
      <c r="M27" s="45">
        <v>7</v>
      </c>
      <c r="N27" s="49">
        <v>7</v>
      </c>
      <c r="O27" s="45">
        <v>7</v>
      </c>
      <c r="P27" s="49">
        <v>7</v>
      </c>
      <c r="Q27" s="45">
        <v>7</v>
      </c>
      <c r="R27" s="49">
        <v>7</v>
      </c>
      <c r="S27" s="49">
        <v>7</v>
      </c>
      <c r="T27" s="45"/>
      <c r="U27" s="45">
        <v>7</v>
      </c>
      <c r="V27" s="72"/>
    </row>
    <row r="28" spans="1:22" s="24" customFormat="1" x14ac:dyDescent="0.2">
      <c r="A28" s="93">
        <f t="shared" ca="1" si="5"/>
        <v>91114</v>
      </c>
      <c r="B28" s="32" t="s">
        <v>27</v>
      </c>
      <c r="C28" s="136"/>
      <c r="D28" s="136"/>
      <c r="E28" s="42" t="s">
        <v>7</v>
      </c>
      <c r="F28" s="43">
        <f t="shared" ca="1" si="2"/>
        <v>5</v>
      </c>
      <c r="G28" s="50"/>
      <c r="H28" s="50"/>
      <c r="I28" s="49">
        <v>6</v>
      </c>
      <c r="J28" s="49">
        <v>6</v>
      </c>
      <c r="K28" s="49">
        <v>6</v>
      </c>
      <c r="L28" s="49">
        <v>6</v>
      </c>
      <c r="M28" s="45">
        <v>5</v>
      </c>
      <c r="N28" s="49">
        <v>6</v>
      </c>
      <c r="O28" s="45">
        <v>5</v>
      </c>
      <c r="P28" s="49">
        <v>6</v>
      </c>
      <c r="Q28" s="45">
        <v>5</v>
      </c>
      <c r="R28" s="49">
        <v>6</v>
      </c>
      <c r="S28" s="49">
        <v>6</v>
      </c>
      <c r="T28" s="45">
        <v>0</v>
      </c>
      <c r="U28" s="45">
        <v>5</v>
      </c>
      <c r="V28" s="72">
        <f t="shared" ref="V28:V38" si="6">SUM(I28:U28)*G28</f>
        <v>0</v>
      </c>
    </row>
    <row r="29" spans="1:22" s="24" customFormat="1" x14ac:dyDescent="0.2">
      <c r="A29" s="93">
        <f t="shared" ca="1" si="5"/>
        <v>91114</v>
      </c>
      <c r="B29" s="32" t="s">
        <v>31</v>
      </c>
      <c r="C29" s="136"/>
      <c r="D29" s="136"/>
      <c r="E29" s="42" t="s">
        <v>7</v>
      </c>
      <c r="F29" s="43">
        <f t="shared" ca="1" si="2"/>
        <v>1</v>
      </c>
      <c r="G29" s="50"/>
      <c r="H29" s="50"/>
      <c r="I29" s="49">
        <v>1</v>
      </c>
      <c r="J29" s="49">
        <v>1</v>
      </c>
      <c r="K29" s="49">
        <v>1</v>
      </c>
      <c r="L29" s="49">
        <v>1</v>
      </c>
      <c r="M29" s="45">
        <v>1</v>
      </c>
      <c r="N29" s="49">
        <v>1</v>
      </c>
      <c r="O29" s="45">
        <v>1</v>
      </c>
      <c r="P29" s="49">
        <v>1</v>
      </c>
      <c r="Q29" s="45">
        <v>1</v>
      </c>
      <c r="R29" s="49">
        <v>1</v>
      </c>
      <c r="S29" s="49">
        <v>1</v>
      </c>
      <c r="T29" s="45">
        <v>0</v>
      </c>
      <c r="U29" s="45">
        <v>1</v>
      </c>
      <c r="V29" s="72">
        <f t="shared" si="6"/>
        <v>0</v>
      </c>
    </row>
    <row r="30" spans="1:22" s="24" customFormat="1" x14ac:dyDescent="0.2">
      <c r="A30" s="93">
        <f t="shared" ca="1" si="5"/>
        <v>91114</v>
      </c>
      <c r="B30" s="32" t="s">
        <v>32</v>
      </c>
      <c r="C30" s="136"/>
      <c r="D30" s="136"/>
      <c r="E30" s="42" t="s">
        <v>7</v>
      </c>
      <c r="F30" s="43">
        <f t="shared" ca="1" si="2"/>
        <v>1</v>
      </c>
      <c r="G30" s="50"/>
      <c r="H30" s="50"/>
      <c r="I30" s="49">
        <v>1</v>
      </c>
      <c r="J30" s="49">
        <v>1</v>
      </c>
      <c r="K30" s="49">
        <v>1</v>
      </c>
      <c r="L30" s="49">
        <v>1</v>
      </c>
      <c r="M30" s="45">
        <v>1</v>
      </c>
      <c r="N30" s="49">
        <v>1</v>
      </c>
      <c r="O30" s="45">
        <v>1</v>
      </c>
      <c r="P30" s="49">
        <v>1</v>
      </c>
      <c r="Q30" s="45">
        <v>1</v>
      </c>
      <c r="R30" s="49">
        <v>1</v>
      </c>
      <c r="S30" s="49">
        <v>1</v>
      </c>
      <c r="T30" s="45">
        <v>0</v>
      </c>
      <c r="U30" s="45">
        <v>1</v>
      </c>
      <c r="V30" s="72">
        <f t="shared" si="6"/>
        <v>0</v>
      </c>
    </row>
    <row r="31" spans="1:22" s="24" customFormat="1" ht="22.5" x14ac:dyDescent="0.2">
      <c r="A31" s="93">
        <f t="shared" ca="1" si="5"/>
        <v>91114</v>
      </c>
      <c r="B31" s="32" t="s">
        <v>51</v>
      </c>
      <c r="C31" s="136"/>
      <c r="D31" s="136"/>
      <c r="E31" s="42" t="s">
        <v>7</v>
      </c>
      <c r="F31" s="43">
        <f t="shared" ca="1" si="2"/>
        <v>1</v>
      </c>
      <c r="G31" s="50"/>
      <c r="H31" s="50"/>
      <c r="I31" s="49">
        <v>1</v>
      </c>
      <c r="J31" s="49">
        <v>1</v>
      </c>
      <c r="K31" s="49">
        <v>1</v>
      </c>
      <c r="L31" s="49">
        <v>1</v>
      </c>
      <c r="M31" s="45">
        <v>1</v>
      </c>
      <c r="N31" s="49">
        <v>1</v>
      </c>
      <c r="O31" s="45">
        <v>1</v>
      </c>
      <c r="P31" s="49">
        <v>1</v>
      </c>
      <c r="Q31" s="45">
        <v>1</v>
      </c>
      <c r="R31" s="49">
        <v>1</v>
      </c>
      <c r="S31" s="49">
        <v>1</v>
      </c>
      <c r="T31" s="45">
        <v>0</v>
      </c>
      <c r="U31" s="45">
        <v>1</v>
      </c>
      <c r="V31" s="72">
        <f t="shared" si="6"/>
        <v>0</v>
      </c>
    </row>
    <row r="32" spans="1:22" s="24" customFormat="1" ht="22.5" x14ac:dyDescent="0.2">
      <c r="A32" s="93">
        <f t="shared" ca="1" si="5"/>
        <v>91114</v>
      </c>
      <c r="B32" s="32" t="s">
        <v>52</v>
      </c>
      <c r="C32" s="136"/>
      <c r="D32" s="136"/>
      <c r="E32" s="42" t="s">
        <v>7</v>
      </c>
      <c r="F32" s="43">
        <f t="shared" ca="1" si="2"/>
        <v>1</v>
      </c>
      <c r="G32" s="50"/>
      <c r="H32" s="50"/>
      <c r="I32" s="49">
        <v>0</v>
      </c>
      <c r="J32" s="49">
        <v>0</v>
      </c>
      <c r="K32" s="49">
        <v>0</v>
      </c>
      <c r="L32" s="49">
        <v>0</v>
      </c>
      <c r="M32" s="45">
        <v>1</v>
      </c>
      <c r="N32" s="49">
        <v>0</v>
      </c>
      <c r="O32" s="45">
        <v>1</v>
      </c>
      <c r="P32" s="49">
        <v>0</v>
      </c>
      <c r="Q32" s="45">
        <v>1</v>
      </c>
      <c r="R32" s="49">
        <v>0</v>
      </c>
      <c r="S32" s="49">
        <v>0</v>
      </c>
      <c r="T32" s="45">
        <v>0</v>
      </c>
      <c r="U32" s="45">
        <v>1</v>
      </c>
      <c r="V32" s="72">
        <f t="shared" si="6"/>
        <v>0</v>
      </c>
    </row>
    <row r="33" spans="1:22" s="24" customFormat="1" ht="22.5" x14ac:dyDescent="0.2">
      <c r="A33" s="93">
        <f t="shared" ca="1" si="5"/>
        <v>91114</v>
      </c>
      <c r="B33" s="32" t="s">
        <v>53</v>
      </c>
      <c r="C33" s="136"/>
      <c r="D33" s="136"/>
      <c r="E33" s="42" t="s">
        <v>7</v>
      </c>
      <c r="F33" s="43">
        <f t="shared" ca="1" si="2"/>
        <v>1</v>
      </c>
      <c r="G33" s="50"/>
      <c r="H33" s="50"/>
      <c r="I33" s="49">
        <v>1</v>
      </c>
      <c r="J33" s="49">
        <v>1</v>
      </c>
      <c r="K33" s="49">
        <v>1</v>
      </c>
      <c r="L33" s="49">
        <v>1</v>
      </c>
      <c r="M33" s="45">
        <v>1</v>
      </c>
      <c r="N33" s="49">
        <v>1</v>
      </c>
      <c r="O33" s="45">
        <v>1</v>
      </c>
      <c r="P33" s="49">
        <v>1</v>
      </c>
      <c r="Q33" s="45">
        <v>1</v>
      </c>
      <c r="R33" s="49">
        <v>1</v>
      </c>
      <c r="S33" s="49">
        <v>1</v>
      </c>
      <c r="T33" s="45">
        <v>0</v>
      </c>
      <c r="U33" s="45">
        <v>1</v>
      </c>
      <c r="V33" s="72">
        <f t="shared" si="6"/>
        <v>0</v>
      </c>
    </row>
    <row r="34" spans="1:22" s="24" customFormat="1" ht="22.5" x14ac:dyDescent="0.2">
      <c r="A34" s="93">
        <f t="shared" ca="1" si="5"/>
        <v>91114</v>
      </c>
      <c r="B34" s="32" t="s">
        <v>54</v>
      </c>
      <c r="C34" s="136"/>
      <c r="D34" s="136"/>
      <c r="E34" s="42" t="s">
        <v>7</v>
      </c>
      <c r="F34" s="43">
        <f t="shared" ca="1" si="2"/>
        <v>1</v>
      </c>
      <c r="G34" s="50"/>
      <c r="H34" s="50"/>
      <c r="I34" s="49">
        <v>1</v>
      </c>
      <c r="J34" s="49">
        <v>1</v>
      </c>
      <c r="K34" s="49">
        <v>1</v>
      </c>
      <c r="L34" s="49">
        <v>1</v>
      </c>
      <c r="M34" s="45">
        <v>1</v>
      </c>
      <c r="N34" s="49">
        <v>1</v>
      </c>
      <c r="O34" s="45">
        <v>1</v>
      </c>
      <c r="P34" s="49">
        <v>1</v>
      </c>
      <c r="Q34" s="45">
        <v>1</v>
      </c>
      <c r="R34" s="49">
        <v>1</v>
      </c>
      <c r="S34" s="49">
        <v>1</v>
      </c>
      <c r="T34" s="45"/>
      <c r="U34" s="45">
        <v>1</v>
      </c>
      <c r="V34" s="72">
        <f t="shared" si="6"/>
        <v>0</v>
      </c>
    </row>
    <row r="35" spans="1:22" s="24" customFormat="1" x14ac:dyDescent="0.2">
      <c r="A35" s="93">
        <f t="shared" ca="1" si="5"/>
        <v>91114</v>
      </c>
      <c r="B35" s="32" t="s">
        <v>26</v>
      </c>
      <c r="C35" s="137"/>
      <c r="D35" s="137"/>
      <c r="E35" s="42" t="s">
        <v>9</v>
      </c>
      <c r="F35" s="43">
        <f t="shared" ca="1" si="2"/>
        <v>15</v>
      </c>
      <c r="G35" s="48"/>
      <c r="H35" s="48"/>
      <c r="I35" s="49">
        <v>15</v>
      </c>
      <c r="J35" s="49">
        <v>15</v>
      </c>
      <c r="K35" s="49">
        <v>15</v>
      </c>
      <c r="L35" s="49">
        <v>15</v>
      </c>
      <c r="M35" s="45">
        <v>15</v>
      </c>
      <c r="N35" s="49">
        <v>15</v>
      </c>
      <c r="O35" s="45">
        <v>15</v>
      </c>
      <c r="P35" s="49">
        <v>15</v>
      </c>
      <c r="Q35" s="45">
        <v>15</v>
      </c>
      <c r="R35" s="49">
        <v>15</v>
      </c>
      <c r="S35" s="49">
        <v>15</v>
      </c>
      <c r="T35" s="45">
        <v>0</v>
      </c>
      <c r="U35" s="45">
        <v>15</v>
      </c>
      <c r="V35" s="72">
        <f t="shared" si="6"/>
        <v>0</v>
      </c>
    </row>
    <row r="36" spans="1:22" s="24" customFormat="1" ht="33.75" x14ac:dyDescent="0.2">
      <c r="A36" s="65">
        <f ca="1">IF(VALUE(broj_sheet)&lt;10,
IF(OFFSET(A36,-1,0)=".",broj_sheet*10+(COUNTIF(INDIRECT(ADDRESS(1,COLUMN())&amp;":"&amp;ADDRESS(ROW()-1,COLUMN())),"&lt;99"))+1,
IF(OR(LEN(OFFSET(A36,-1,0))=2,AND(LEN(OFFSET(A36,-1,0))=0,LEN(OFFSET(A36,-3,0))=5)),
IF(LEN(OFFSET(A36,-1,0))=2,(OFFSET(A36,-1,0))*10+1,IF(AND(LEN(OFFSET(A36,-1,0))=0,LEN(OFFSET(A36,-3,0))=5),INT(LEFT(OFFSET(A36,-3,0),3))+1,"greška x")),
IF(LEN(OFFSET(A36,-1,0))=3,(OFFSET(A36,-1,0))*100+1,
IF(LEN(OFFSET(A36,-1,0))=5,(OFFSET(A36,-1,0))+1,"greška1")))),
IF(VALUE(broj_sheet)&gt;=10,
IF(OFFSET(A36,-1,0)= ".",broj_sheet*10+(COUNTIF(INDIRECT(ADDRESS(1,COLUMN())&amp;":"&amp;ADDRESS(ROW()-1,COLUMN())),"&lt;999"))+1,
IF(OR(LEN(OFFSET(A36,-1,0))=3,AND(LEN(OFFSET(A36,-1,0))=0,LEN(OFFSET(A36,-3,0))=6)),
IF(LEN(OFFSET(A36,-1,0))=3,(OFFSET(A36,-1,0))*10+1,IF(AND(LEN(OFFSET(A36,-1,0))=0,LEN(OFFSET(A36,-3,0))=6),INT(LEFT(OFFSET(A36,-3,0),4))+1,"greška y")),
IF(LEN(OFFSET(A36,-1,0))=4,(OFFSET(A36,-1,0))*100+1,
IF(LEN(OFFSET(A36,-1,0))=6,(OFFSET(A36,-1,0))+1,"greška2")))),"greška3"))</f>
        <v>91115</v>
      </c>
      <c r="B36" s="32" t="s">
        <v>149</v>
      </c>
      <c r="C36" s="46"/>
      <c r="D36" s="46"/>
      <c r="E36" s="42" t="s">
        <v>7</v>
      </c>
      <c r="F36" s="43">
        <f t="shared" ca="1" si="2"/>
        <v>1</v>
      </c>
      <c r="G36" s="44"/>
      <c r="H36" s="44">
        <f ca="1">G36*F36</f>
        <v>0</v>
      </c>
      <c r="I36" s="49">
        <v>3</v>
      </c>
      <c r="J36" s="49">
        <v>3</v>
      </c>
      <c r="K36" s="49">
        <v>3</v>
      </c>
      <c r="L36" s="49">
        <v>3</v>
      </c>
      <c r="M36" s="49">
        <v>5</v>
      </c>
      <c r="N36" s="49">
        <v>3</v>
      </c>
      <c r="O36" s="49">
        <v>1</v>
      </c>
      <c r="P36" s="49">
        <v>3</v>
      </c>
      <c r="Q36" s="49">
        <v>1</v>
      </c>
      <c r="R36" s="49">
        <v>3</v>
      </c>
      <c r="S36" s="49">
        <v>3</v>
      </c>
      <c r="T36" s="49">
        <v>0</v>
      </c>
      <c r="U36" s="49">
        <v>0</v>
      </c>
      <c r="V36" s="72">
        <f t="shared" si="6"/>
        <v>0</v>
      </c>
    </row>
    <row r="37" spans="1:22" s="24" customFormat="1" ht="78.75" x14ac:dyDescent="0.2">
      <c r="A37" s="65">
        <f ca="1">IF(VALUE(broj_sheet)&lt;10,
IF(OFFSET(A37,-1,0)=".",broj_sheet*10+(COUNTIF(INDIRECT(ADDRESS(1,COLUMN())&amp;":"&amp;ADDRESS(ROW()-1,COLUMN())),"&lt;99"))+1,
IF(OR(LEN(OFFSET(A37,-1,0))=2,AND(LEN(OFFSET(A37,-1,0))=0,LEN(OFFSET(A37,-3,0))=5)),
IF(LEN(OFFSET(A37,-1,0))=2,(OFFSET(A37,-1,0))*10+1,IF(AND(LEN(OFFSET(A37,-1,0))=0,LEN(OFFSET(A37,-3,0))=5),INT(LEFT(OFFSET(A37,-3,0),3))+1,"greška x")),
IF(LEN(OFFSET(A37,-1,0))=3,(OFFSET(A37,-1,0))*100+1,
IF(LEN(OFFSET(A37,-1,0))=5,(OFFSET(A37,-1,0))+1,"greška1")))),
IF(VALUE(broj_sheet)&gt;=10,
IF(OFFSET(A37,-1,0)= ".",broj_sheet*10+(COUNTIF(INDIRECT(ADDRESS(1,COLUMN())&amp;":"&amp;ADDRESS(ROW()-1,COLUMN())),"&lt;999"))+1,
IF(OR(LEN(OFFSET(A37,-1,0))=3,AND(LEN(OFFSET(A37,-1,0))=0,LEN(OFFSET(A37,-3,0))=6)),
IF(LEN(OFFSET(A37,-1,0))=3,(OFFSET(A37,-1,0))*10+1,IF(AND(LEN(OFFSET(A37,-1,0))=0,LEN(OFFSET(A37,-3,0))=6),INT(LEFT(OFFSET(A37,-3,0),4))+1,"greška y")),
IF(LEN(OFFSET(A37,-1,0))=4,(OFFSET(A37,-1,0))*100+1,
IF(LEN(OFFSET(A37,-1,0))=6,(OFFSET(A37,-1,0))+1,"greška2")))),"greška3"))</f>
        <v>91116</v>
      </c>
      <c r="B37" s="32" t="s">
        <v>152</v>
      </c>
      <c r="C37" s="46"/>
      <c r="D37" s="46"/>
      <c r="E37" s="42" t="s">
        <v>7</v>
      </c>
      <c r="F37" s="43">
        <f t="shared" ca="1" si="2"/>
        <v>8</v>
      </c>
      <c r="G37" s="44"/>
      <c r="H37" s="44">
        <f ca="1">G37*F37</f>
        <v>0</v>
      </c>
      <c r="I37" s="49">
        <v>2</v>
      </c>
      <c r="J37" s="45">
        <v>0</v>
      </c>
      <c r="K37" s="45">
        <v>6</v>
      </c>
      <c r="L37" s="45">
        <v>4</v>
      </c>
      <c r="M37" s="45">
        <v>10</v>
      </c>
      <c r="N37" s="45">
        <v>4</v>
      </c>
      <c r="O37" s="45">
        <v>10</v>
      </c>
      <c r="P37" s="45">
        <v>4</v>
      </c>
      <c r="Q37" s="45">
        <v>8</v>
      </c>
      <c r="R37" s="45">
        <v>6</v>
      </c>
      <c r="S37" s="45">
        <v>4</v>
      </c>
      <c r="T37" s="45">
        <v>0</v>
      </c>
      <c r="U37" s="45">
        <v>0</v>
      </c>
      <c r="V37" s="72">
        <f t="shared" si="6"/>
        <v>0</v>
      </c>
    </row>
    <row r="38" spans="1:22" x14ac:dyDescent="0.2">
      <c r="A38" s="120"/>
      <c r="B38" s="121"/>
      <c r="C38" s="121"/>
      <c r="D38" s="121"/>
      <c r="E38" s="121"/>
      <c r="F38" s="122" t="str">
        <f>"Ukupno "&amp;LOWER(B6)&amp;" - "&amp;LOWER(B7)&amp;":"</f>
        <v>Ukupno sustav video nadzora - oprema:</v>
      </c>
      <c r="G38" s="160">
        <f ca="1">SUM(H8:H37)</f>
        <v>0</v>
      </c>
      <c r="H38" s="160"/>
      <c r="I38" s="49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72">
        <f t="shared" ca="1" si="6"/>
        <v>0</v>
      </c>
    </row>
    <row r="39" spans="1:22" s="24" customFormat="1" x14ac:dyDescent="0.2">
      <c r="A39" s="65"/>
      <c r="B39" s="29"/>
      <c r="C39" s="28"/>
      <c r="D39" s="28"/>
      <c r="E39" s="28"/>
      <c r="F39" s="28"/>
      <c r="G39" s="33"/>
      <c r="H39" s="64"/>
      <c r="I39" s="49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72"/>
    </row>
    <row r="40" spans="1:22" s="24" customFormat="1" x14ac:dyDescent="0.2">
      <c r="A40" s="34">
        <f ca="1">IF(VALUE(broj_sheet)&lt;10,
IF(OFFSET(A40,-1,0)=".",broj_sheet*10+(COUNTIF(INDIRECT(ADDRESS(1,COLUMN())&amp;":"&amp;ADDRESS(ROW()-1,COLUMN())),"&lt;99"))+1,
IF(OR(LEN(OFFSET(A40,-1,0))=2,AND(LEN(OFFSET(A40,-1,0))=0,LEN(OFFSET(A40,-3,0))=5)),
IF(LEN(OFFSET(A40,-1,0))=2,(OFFSET(A40,-1,0))*10+1,IF(AND(LEN(OFFSET(A40,-1,0))=0,LEN(OFFSET(A40,-3,0))=5),INT(LEFT(OFFSET(A40,-3,0),3))+1,"greška x")),
IF(LEN(OFFSET(A40,-1,0))=3,(OFFSET(A40,-1,0))*100+1,
IF(LEN(OFFSET(A40,-1,0))=5,(OFFSET(A40,-1,0))+1,"greška1")))),
IF(VALUE(broj_sheet)&gt;=10,
IF(OFFSET(A40,-1,0)= ".",broj_sheet*10+(COUNTIF(INDIRECT(ADDRESS(1,COLUMN())&amp;":"&amp;ADDRESS(ROW()-1,COLUMN())),"&lt;999"))+1,
IF(OR(LEN(OFFSET(A40,-1,0))=3,AND(LEN(OFFSET(A40,-1,0))=0,LEN(OFFSET(A40,-3,0))=6)),
IF(LEN(OFFSET(A40,-1,0))=3,(OFFSET(A40,-1,0))*10+1,IF(AND(LEN(OFFSET(A40,-1,0))=0,LEN(OFFSET(A40,-3,0))=6),INT(LEFT(OFFSET(A40,-3,0),4))+1,"greška y")),
IF(LEN(OFFSET(A40,-1,0))=4,(OFFSET(A40,-1,0))*100+1,
IF(LEN(OFFSET(A40,-1,0))=6,(OFFSET(A40,-1,0))+1,"greška2")))),"greška3"))</f>
        <v>912</v>
      </c>
      <c r="B40" s="29" t="s">
        <v>10</v>
      </c>
      <c r="C40" s="28"/>
      <c r="D40" s="28"/>
      <c r="E40" s="30"/>
      <c r="F40" s="30"/>
      <c r="G40" s="31"/>
      <c r="H40" s="30"/>
      <c r="I40" s="49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72"/>
    </row>
    <row r="41" spans="1:22" s="24" customFormat="1" ht="33.75" x14ac:dyDescent="0.2">
      <c r="A41" s="65">
        <f ca="1">IF(VALUE(broj_sheet)&lt;10,
IF(OFFSET(A41,-1,0)=".",broj_sheet*10+(COUNTIF(INDIRECT(ADDRESS(1,COLUMN())&amp;":"&amp;ADDRESS(ROW()-1,COLUMN())),"&lt;99"))+1,
IF(OR(LEN(OFFSET(A41,-1,0))=2,AND(LEN(OFFSET(A41,-1,0))=0,LEN(OFFSET(A41,-3,0))=5)),
IF(LEN(OFFSET(A41,-1,0))=2,(OFFSET(A41,-1,0))*10+1,IF(AND(LEN(OFFSET(A41,-1,0))=0,LEN(OFFSET(A41,-3,0))=5),INT(LEFT(OFFSET(A41,-3,0),3))+1,"greška x")),
IF(LEN(OFFSET(A41,-1,0))=3,(OFFSET(A41,-1,0))*100+1,
IF(LEN(OFFSET(A41,-1,0))=5,(OFFSET(A41,-1,0))+1,"greška1")))),
IF(VALUE(broj_sheet)&gt;=10,
IF(OFFSET(A41,-1,0)= ".",broj_sheet*10+(COUNTIF(INDIRECT(ADDRESS(1,COLUMN())&amp;":"&amp;ADDRESS(ROW()-1,COLUMN())),"&lt;999"))+1,
IF(OR(LEN(OFFSET(A41,-1,0))=3,AND(LEN(OFFSET(A41,-1,0))=0,LEN(OFFSET(A41,-3,0))=6)),
IF(LEN(OFFSET(A41,-1,0))=3,(OFFSET(A41,-1,0))*10+1,IF(AND(LEN(OFFSET(A41,-1,0))=0,LEN(OFFSET(A41,-3,0))=6),INT(LEFT(OFFSET(A41,-3,0),4))+1,"greška y")),
IF(LEN(OFFSET(A41,-1,0))=4,(OFFSET(A41,-1,0))*100+1,
IF(LEN(OFFSET(A41,-1,0))=6,(OFFSET(A41,-1,0))+1,"greška2")))),"greška3"))</f>
        <v>91201</v>
      </c>
      <c r="B41" s="32" t="s">
        <v>99</v>
      </c>
      <c r="C41" s="46"/>
      <c r="D41" s="46"/>
      <c r="E41" s="42" t="s">
        <v>9</v>
      </c>
      <c r="F41" s="43">
        <f t="shared" ref="F41:F57" ca="1" si="7">INDIRECT(ADDRESS(ROW(),COLUMN()+2+broj_sheet))</f>
        <v>400</v>
      </c>
      <c r="G41" s="44"/>
      <c r="H41" s="44">
        <f ca="1">G41*F41</f>
        <v>0</v>
      </c>
      <c r="I41" s="49">
        <v>250</v>
      </c>
      <c r="J41" s="45">
        <v>300</v>
      </c>
      <c r="K41" s="45">
        <v>125</v>
      </c>
      <c r="L41" s="45">
        <v>300</v>
      </c>
      <c r="M41" s="45">
        <v>400</v>
      </c>
      <c r="N41" s="45">
        <v>50</v>
      </c>
      <c r="O41" s="45">
        <v>400</v>
      </c>
      <c r="P41" s="45">
        <v>300</v>
      </c>
      <c r="Q41" s="45">
        <v>400</v>
      </c>
      <c r="R41" s="45">
        <v>350</v>
      </c>
      <c r="S41" s="45">
        <v>150</v>
      </c>
      <c r="T41" s="49">
        <v>0</v>
      </c>
      <c r="U41" s="45">
        <v>0</v>
      </c>
      <c r="V41" s="72">
        <f t="shared" ref="V41:V58" si="8">SUM(I41:U41)*G41</f>
        <v>0</v>
      </c>
    </row>
    <row r="42" spans="1:22" s="24" customFormat="1" ht="33.75" x14ac:dyDescent="0.2">
      <c r="A42" s="65">
        <f t="shared" ref="A42:A57" ca="1" si="9">IF(VALUE(broj_sheet)&lt;10,
IF(OFFSET(A42,-1,0)=".",broj_sheet*10+(COUNTIF(INDIRECT(ADDRESS(1,COLUMN())&amp;":"&amp;ADDRESS(ROW()-1,COLUMN())),"&lt;99"))+1,
IF(OR(LEN(OFFSET(A42,-1,0))=2,AND(LEN(OFFSET(A42,-1,0))=0,LEN(OFFSET(A42,-3,0))=5)),
IF(LEN(OFFSET(A42,-1,0))=2,(OFFSET(A42,-1,0))*10+1,IF(AND(LEN(OFFSET(A42,-1,0))=0,LEN(OFFSET(A42,-3,0))=5),INT(LEFT(OFFSET(A42,-3,0),3))+1,"greška x")),
IF(LEN(OFFSET(A42,-1,0))=3,(OFFSET(A42,-1,0))*100+1,
IF(LEN(OFFSET(A42,-1,0))=5,(OFFSET(A42,-1,0))+1,"greška1")))),
IF(VALUE(broj_sheet)&gt;=10,
IF(OFFSET(A42,-1,0)= ".",broj_sheet*10+(COUNTIF(INDIRECT(ADDRESS(1,COLUMN())&amp;":"&amp;ADDRESS(ROW()-1,COLUMN())),"&lt;999"))+1,
IF(OR(LEN(OFFSET(A42,-1,0))=3,AND(LEN(OFFSET(A42,-1,0))=0,LEN(OFFSET(A42,-3,0))=6)),
IF(LEN(OFFSET(A42,-1,0))=3,(OFFSET(A42,-1,0))*10+1,IF(AND(LEN(OFFSET(A42,-1,0))=0,LEN(OFFSET(A42,-3,0))=6),INT(LEFT(OFFSET(A42,-3,0),4))+1,"greška y")),
IF(LEN(OFFSET(A42,-1,0))=4,(OFFSET(A42,-1,0))*100+1,
IF(LEN(OFFSET(A42,-1,0))=6,(OFFSET(A42,-1,0))+1,"greška2")))),"greška3"))</f>
        <v>91202</v>
      </c>
      <c r="B42" s="32" t="s">
        <v>101</v>
      </c>
      <c r="C42" s="46"/>
      <c r="D42" s="46"/>
      <c r="E42" s="42" t="s">
        <v>9</v>
      </c>
      <c r="F42" s="43">
        <f t="shared" ca="1" si="7"/>
        <v>40</v>
      </c>
      <c r="G42" s="44"/>
      <c r="H42" s="44">
        <f t="shared" ref="H42:H57" ca="1" si="10">G42*F42</f>
        <v>0</v>
      </c>
      <c r="I42" s="49">
        <v>20</v>
      </c>
      <c r="J42" s="45">
        <v>15</v>
      </c>
      <c r="K42" s="45">
        <v>0</v>
      </c>
      <c r="L42" s="45">
        <v>10</v>
      </c>
      <c r="M42" s="45">
        <v>50</v>
      </c>
      <c r="N42" s="45">
        <v>20</v>
      </c>
      <c r="O42" s="45">
        <v>50</v>
      </c>
      <c r="P42" s="45">
        <v>20</v>
      </c>
      <c r="Q42" s="45">
        <v>40</v>
      </c>
      <c r="R42" s="45">
        <v>30</v>
      </c>
      <c r="S42" s="45">
        <v>20</v>
      </c>
      <c r="T42" s="49">
        <v>0</v>
      </c>
      <c r="U42" s="45">
        <v>0</v>
      </c>
      <c r="V42" s="72">
        <f t="shared" si="8"/>
        <v>0</v>
      </c>
    </row>
    <row r="43" spans="1:22" s="24" customFormat="1" ht="33.75" x14ac:dyDescent="0.2">
      <c r="A43" s="65">
        <f t="shared" ca="1" si="9"/>
        <v>91203</v>
      </c>
      <c r="B43" s="32" t="s">
        <v>102</v>
      </c>
      <c r="C43" s="46"/>
      <c r="D43" s="46"/>
      <c r="E43" s="42" t="s">
        <v>9</v>
      </c>
      <c r="F43" s="43">
        <f t="shared" ca="1" si="7"/>
        <v>130</v>
      </c>
      <c r="G43" s="44"/>
      <c r="H43" s="44">
        <f t="shared" ca="1" si="10"/>
        <v>0</v>
      </c>
      <c r="I43" s="49">
        <v>200</v>
      </c>
      <c r="J43" s="45">
        <v>250</v>
      </c>
      <c r="K43" s="45">
        <v>400</v>
      </c>
      <c r="L43" s="45">
        <v>350</v>
      </c>
      <c r="M43" s="45">
        <v>720</v>
      </c>
      <c r="N43" s="45">
        <v>400</v>
      </c>
      <c r="O43" s="45">
        <v>250</v>
      </c>
      <c r="P43" s="45">
        <v>300</v>
      </c>
      <c r="Q43" s="45">
        <v>130</v>
      </c>
      <c r="R43" s="45">
        <v>225</v>
      </c>
      <c r="S43" s="45">
        <v>350</v>
      </c>
      <c r="T43" s="49">
        <v>0</v>
      </c>
      <c r="U43" s="45">
        <v>850</v>
      </c>
      <c r="V43" s="72">
        <f t="shared" si="8"/>
        <v>0</v>
      </c>
    </row>
    <row r="44" spans="1:22" s="24" customFormat="1" ht="33.75" x14ac:dyDescent="0.2">
      <c r="A44" s="65">
        <f t="shared" ca="1" si="9"/>
        <v>91204</v>
      </c>
      <c r="B44" s="32" t="s">
        <v>103</v>
      </c>
      <c r="C44" s="46"/>
      <c r="D44" s="46"/>
      <c r="E44" s="42" t="s">
        <v>9</v>
      </c>
      <c r="F44" s="43">
        <f t="shared" ca="1" si="7"/>
        <v>20</v>
      </c>
      <c r="G44" s="44"/>
      <c r="H44" s="44">
        <f t="shared" ca="1" si="10"/>
        <v>0</v>
      </c>
      <c r="I44" s="49">
        <v>20</v>
      </c>
      <c r="J44" s="45">
        <v>20</v>
      </c>
      <c r="K44" s="49">
        <v>20</v>
      </c>
      <c r="L44" s="49">
        <v>20</v>
      </c>
      <c r="M44" s="49">
        <v>20</v>
      </c>
      <c r="N44" s="45">
        <v>20</v>
      </c>
      <c r="O44" s="49">
        <v>20</v>
      </c>
      <c r="P44" s="49">
        <v>20</v>
      </c>
      <c r="Q44" s="49">
        <v>20</v>
      </c>
      <c r="R44" s="49">
        <v>20</v>
      </c>
      <c r="S44" s="49">
        <v>20</v>
      </c>
      <c r="T44" s="49">
        <v>0</v>
      </c>
      <c r="U44" s="45">
        <v>50</v>
      </c>
      <c r="V44" s="72">
        <f t="shared" si="8"/>
        <v>0</v>
      </c>
    </row>
    <row r="45" spans="1:22" s="24" customFormat="1" ht="33.75" x14ac:dyDescent="0.2">
      <c r="A45" s="65">
        <f t="shared" ca="1" si="9"/>
        <v>91205</v>
      </c>
      <c r="B45" s="32" t="s">
        <v>104</v>
      </c>
      <c r="C45" s="46"/>
      <c r="D45" s="46"/>
      <c r="E45" s="42" t="s">
        <v>9</v>
      </c>
      <c r="F45" s="43">
        <f t="shared" ca="1" si="7"/>
        <v>20</v>
      </c>
      <c r="G45" s="44"/>
      <c r="H45" s="44">
        <f t="shared" ca="1" si="10"/>
        <v>0</v>
      </c>
      <c r="I45" s="49">
        <v>20</v>
      </c>
      <c r="J45" s="45">
        <v>20</v>
      </c>
      <c r="K45" s="45">
        <v>20</v>
      </c>
      <c r="L45" s="45">
        <v>20</v>
      </c>
      <c r="M45" s="45">
        <v>20</v>
      </c>
      <c r="N45" s="45">
        <v>20</v>
      </c>
      <c r="O45" s="45">
        <v>20</v>
      </c>
      <c r="P45" s="45">
        <v>20</v>
      </c>
      <c r="Q45" s="45">
        <v>20</v>
      </c>
      <c r="R45" s="45">
        <v>20</v>
      </c>
      <c r="S45" s="45">
        <v>20</v>
      </c>
      <c r="T45" s="49">
        <v>0</v>
      </c>
      <c r="U45" s="45">
        <v>0</v>
      </c>
      <c r="V45" s="72">
        <f t="shared" si="8"/>
        <v>0</v>
      </c>
    </row>
    <row r="46" spans="1:22" s="24" customFormat="1" ht="33.75" x14ac:dyDescent="0.2">
      <c r="A46" s="65">
        <f t="shared" ca="1" si="9"/>
        <v>91206</v>
      </c>
      <c r="B46" s="32" t="s">
        <v>128</v>
      </c>
      <c r="C46" s="46"/>
      <c r="D46" s="46"/>
      <c r="E46" s="42" t="s">
        <v>9</v>
      </c>
      <c r="F46" s="43">
        <f t="shared" ca="1" si="7"/>
        <v>20</v>
      </c>
      <c r="G46" s="44"/>
      <c r="H46" s="44">
        <f t="shared" ca="1" si="10"/>
        <v>0</v>
      </c>
      <c r="I46" s="49">
        <v>20</v>
      </c>
      <c r="J46" s="45">
        <v>20</v>
      </c>
      <c r="K46" s="45">
        <v>20</v>
      </c>
      <c r="L46" s="45">
        <v>20</v>
      </c>
      <c r="M46" s="45">
        <v>20</v>
      </c>
      <c r="N46" s="45">
        <v>20</v>
      </c>
      <c r="O46" s="45">
        <v>20</v>
      </c>
      <c r="P46" s="45">
        <v>20</v>
      </c>
      <c r="Q46" s="45">
        <v>20</v>
      </c>
      <c r="R46" s="45">
        <v>20</v>
      </c>
      <c r="S46" s="45">
        <v>20</v>
      </c>
      <c r="T46" s="49">
        <v>0</v>
      </c>
      <c r="U46" s="45">
        <v>20</v>
      </c>
      <c r="V46" s="72">
        <f t="shared" si="8"/>
        <v>0</v>
      </c>
    </row>
    <row r="47" spans="1:22" s="24" customFormat="1" ht="33.75" x14ac:dyDescent="0.2">
      <c r="A47" s="65">
        <f t="shared" ca="1" si="9"/>
        <v>91207</v>
      </c>
      <c r="B47" s="32" t="s">
        <v>153</v>
      </c>
      <c r="C47" s="46"/>
      <c r="D47" s="46"/>
      <c r="E47" s="42" t="s">
        <v>9</v>
      </c>
      <c r="F47" s="43">
        <f t="shared" ca="1" si="7"/>
        <v>200</v>
      </c>
      <c r="G47" s="44"/>
      <c r="H47" s="44">
        <f t="shared" ca="1" si="10"/>
        <v>0</v>
      </c>
      <c r="I47" s="49">
        <v>400</v>
      </c>
      <c r="J47" s="45">
        <v>350</v>
      </c>
      <c r="K47" s="45">
        <v>450</v>
      </c>
      <c r="L47" s="45">
        <v>400</v>
      </c>
      <c r="M47" s="45">
        <v>550</v>
      </c>
      <c r="N47" s="45">
        <v>400</v>
      </c>
      <c r="O47" s="45">
        <v>250</v>
      </c>
      <c r="P47" s="45">
        <v>300</v>
      </c>
      <c r="Q47" s="45">
        <v>200</v>
      </c>
      <c r="R47" s="45">
        <v>300</v>
      </c>
      <c r="S47" s="45">
        <v>400</v>
      </c>
      <c r="T47" s="49">
        <v>0</v>
      </c>
      <c r="U47" s="45">
        <v>1700</v>
      </c>
      <c r="V47" s="72">
        <f t="shared" si="8"/>
        <v>0</v>
      </c>
    </row>
    <row r="48" spans="1:22" s="24" customFormat="1" ht="33.75" x14ac:dyDescent="0.2">
      <c r="A48" s="65">
        <f t="shared" ca="1" si="9"/>
        <v>91208</v>
      </c>
      <c r="B48" s="32" t="s">
        <v>154</v>
      </c>
      <c r="C48" s="46"/>
      <c r="D48" s="46"/>
      <c r="E48" s="42" t="s">
        <v>9</v>
      </c>
      <c r="F48" s="43">
        <f t="shared" ca="1" si="7"/>
        <v>400</v>
      </c>
      <c r="G48" s="44"/>
      <c r="H48" s="44">
        <f t="shared" ca="1" si="10"/>
        <v>0</v>
      </c>
      <c r="I48" s="49">
        <v>100</v>
      </c>
      <c r="J48" s="45">
        <v>0</v>
      </c>
      <c r="K48" s="45">
        <v>0</v>
      </c>
      <c r="L48" s="45">
        <v>220</v>
      </c>
      <c r="M48" s="45">
        <v>1250</v>
      </c>
      <c r="N48" s="45">
        <v>300</v>
      </c>
      <c r="O48" s="45">
        <v>450</v>
      </c>
      <c r="P48" s="45">
        <v>0</v>
      </c>
      <c r="Q48" s="45">
        <v>400</v>
      </c>
      <c r="R48" s="45">
        <v>300</v>
      </c>
      <c r="S48" s="45">
        <v>200</v>
      </c>
      <c r="T48" s="49">
        <v>0</v>
      </c>
      <c r="U48" s="45">
        <v>0</v>
      </c>
      <c r="V48" s="72">
        <f t="shared" si="8"/>
        <v>0</v>
      </c>
    </row>
    <row r="49" spans="1:22" s="92" customFormat="1" ht="33.75" x14ac:dyDescent="0.2">
      <c r="A49" s="73">
        <f t="shared" ca="1" si="9"/>
        <v>91209</v>
      </c>
      <c r="B49" s="32" t="s">
        <v>74</v>
      </c>
      <c r="C49" s="46" t="s">
        <v>23</v>
      </c>
      <c r="D49" s="46" t="s">
        <v>23</v>
      </c>
      <c r="E49" s="42" t="s">
        <v>9</v>
      </c>
      <c r="F49" s="43">
        <f t="shared" ca="1" si="7"/>
        <v>10</v>
      </c>
      <c r="G49" s="44"/>
      <c r="H49" s="44">
        <f t="shared" ca="1" si="10"/>
        <v>0</v>
      </c>
      <c r="I49" s="91">
        <v>10</v>
      </c>
      <c r="J49" s="91">
        <v>10</v>
      </c>
      <c r="K49" s="91">
        <v>10</v>
      </c>
      <c r="L49" s="91">
        <v>10</v>
      </c>
      <c r="M49" s="91">
        <v>30</v>
      </c>
      <c r="N49" s="91">
        <v>10</v>
      </c>
      <c r="O49" s="91">
        <v>10</v>
      </c>
      <c r="P49" s="91">
        <v>10</v>
      </c>
      <c r="Q49" s="91">
        <v>10</v>
      </c>
      <c r="R49" s="91">
        <v>10</v>
      </c>
      <c r="S49" s="91">
        <v>10</v>
      </c>
      <c r="T49" s="49">
        <v>0</v>
      </c>
      <c r="U49" s="91">
        <v>10</v>
      </c>
      <c r="V49" s="72">
        <f t="shared" si="8"/>
        <v>0</v>
      </c>
    </row>
    <row r="50" spans="1:22" s="92" customFormat="1" ht="33.75" x14ac:dyDescent="0.2">
      <c r="A50" s="73">
        <f t="shared" ca="1" si="9"/>
        <v>91210</v>
      </c>
      <c r="B50" s="32" t="s">
        <v>75</v>
      </c>
      <c r="C50" s="46" t="s">
        <v>23</v>
      </c>
      <c r="D50" s="46" t="s">
        <v>23</v>
      </c>
      <c r="E50" s="42" t="s">
        <v>9</v>
      </c>
      <c r="F50" s="43">
        <f t="shared" ca="1" si="7"/>
        <v>20</v>
      </c>
      <c r="G50" s="44"/>
      <c r="H50" s="44">
        <f t="shared" ca="1" si="10"/>
        <v>0</v>
      </c>
      <c r="I50" s="91">
        <v>20</v>
      </c>
      <c r="J50" s="91">
        <v>20</v>
      </c>
      <c r="K50" s="91">
        <v>20</v>
      </c>
      <c r="L50" s="91">
        <v>20</v>
      </c>
      <c r="M50" s="91">
        <v>40</v>
      </c>
      <c r="N50" s="91">
        <v>20</v>
      </c>
      <c r="O50" s="91">
        <v>20</v>
      </c>
      <c r="P50" s="91">
        <v>20</v>
      </c>
      <c r="Q50" s="91">
        <v>20</v>
      </c>
      <c r="R50" s="91">
        <v>20</v>
      </c>
      <c r="S50" s="91">
        <v>20</v>
      </c>
      <c r="T50" s="49">
        <v>0</v>
      </c>
      <c r="U50" s="91">
        <v>20</v>
      </c>
      <c r="V50" s="72">
        <f t="shared" si="8"/>
        <v>0</v>
      </c>
    </row>
    <row r="51" spans="1:22" s="92" customFormat="1" ht="45" x14ac:dyDescent="0.2">
      <c r="A51" s="73">
        <f t="shared" ca="1" si="9"/>
        <v>91211</v>
      </c>
      <c r="B51" s="32" t="s">
        <v>132</v>
      </c>
      <c r="C51" s="46" t="s">
        <v>23</v>
      </c>
      <c r="D51" s="46" t="s">
        <v>23</v>
      </c>
      <c r="E51" s="42" t="s">
        <v>9</v>
      </c>
      <c r="F51" s="43">
        <f t="shared" ca="1" si="7"/>
        <v>5</v>
      </c>
      <c r="G51" s="44"/>
      <c r="H51" s="44">
        <f t="shared" ca="1" si="10"/>
        <v>0</v>
      </c>
      <c r="I51" s="91">
        <v>5</v>
      </c>
      <c r="J51" s="91">
        <v>5</v>
      </c>
      <c r="K51" s="91">
        <v>5</v>
      </c>
      <c r="L51" s="91">
        <v>5</v>
      </c>
      <c r="M51" s="91">
        <v>20</v>
      </c>
      <c r="N51" s="91">
        <v>5</v>
      </c>
      <c r="O51" s="91">
        <v>5</v>
      </c>
      <c r="P51" s="91">
        <v>5</v>
      </c>
      <c r="Q51" s="91">
        <v>5</v>
      </c>
      <c r="R51" s="91">
        <v>5</v>
      </c>
      <c r="S51" s="91">
        <v>5</v>
      </c>
      <c r="T51" s="49">
        <v>0</v>
      </c>
      <c r="U51" s="68">
        <v>40</v>
      </c>
      <c r="V51" s="72">
        <f t="shared" si="8"/>
        <v>0</v>
      </c>
    </row>
    <row r="52" spans="1:22" s="92" customFormat="1" ht="45" x14ac:dyDescent="0.2">
      <c r="A52" s="73">
        <f t="shared" ca="1" si="9"/>
        <v>91212</v>
      </c>
      <c r="B52" s="32" t="s">
        <v>71</v>
      </c>
      <c r="C52" s="46" t="s">
        <v>23</v>
      </c>
      <c r="D52" s="46" t="s">
        <v>23</v>
      </c>
      <c r="E52" s="42" t="s">
        <v>9</v>
      </c>
      <c r="F52" s="43">
        <f t="shared" ca="1" si="7"/>
        <v>25</v>
      </c>
      <c r="G52" s="44"/>
      <c r="H52" s="44">
        <f t="shared" ca="1" si="10"/>
        <v>0</v>
      </c>
      <c r="I52" s="91">
        <v>25</v>
      </c>
      <c r="J52" s="91">
        <v>25</v>
      </c>
      <c r="K52" s="91">
        <v>25</v>
      </c>
      <c r="L52" s="91">
        <v>25</v>
      </c>
      <c r="M52" s="91">
        <v>50</v>
      </c>
      <c r="N52" s="91">
        <v>25</v>
      </c>
      <c r="O52" s="91">
        <v>25</v>
      </c>
      <c r="P52" s="91">
        <v>25</v>
      </c>
      <c r="Q52" s="91">
        <v>25</v>
      </c>
      <c r="R52" s="91">
        <v>25</v>
      </c>
      <c r="S52" s="91">
        <v>25</v>
      </c>
      <c r="T52" s="49">
        <v>0</v>
      </c>
      <c r="U52" s="68">
        <v>40</v>
      </c>
      <c r="V52" s="72">
        <f t="shared" si="8"/>
        <v>0</v>
      </c>
    </row>
    <row r="53" spans="1:22" s="92" customFormat="1" ht="45" x14ac:dyDescent="0.2">
      <c r="A53" s="73">
        <f t="shared" ca="1" si="9"/>
        <v>91213</v>
      </c>
      <c r="B53" s="32" t="s">
        <v>76</v>
      </c>
      <c r="C53" s="46" t="s">
        <v>23</v>
      </c>
      <c r="D53" s="46" t="s">
        <v>23</v>
      </c>
      <c r="E53" s="42" t="s">
        <v>9</v>
      </c>
      <c r="F53" s="43">
        <f t="shared" ca="1" si="7"/>
        <v>40</v>
      </c>
      <c r="G53" s="44"/>
      <c r="H53" s="44">
        <f t="shared" ca="1" si="10"/>
        <v>0</v>
      </c>
      <c r="I53" s="91">
        <v>40</v>
      </c>
      <c r="J53" s="91">
        <v>40</v>
      </c>
      <c r="K53" s="91">
        <v>40</v>
      </c>
      <c r="L53" s="91">
        <v>40</v>
      </c>
      <c r="M53" s="91">
        <v>60</v>
      </c>
      <c r="N53" s="91">
        <v>40</v>
      </c>
      <c r="O53" s="91">
        <v>40</v>
      </c>
      <c r="P53" s="91">
        <v>40</v>
      </c>
      <c r="Q53" s="91">
        <v>40</v>
      </c>
      <c r="R53" s="91">
        <v>40</v>
      </c>
      <c r="S53" s="91">
        <v>40</v>
      </c>
      <c r="T53" s="49">
        <v>0</v>
      </c>
      <c r="U53" s="91">
        <v>40</v>
      </c>
      <c r="V53" s="72">
        <f t="shared" si="8"/>
        <v>0</v>
      </c>
    </row>
    <row r="54" spans="1:22" s="92" customFormat="1" ht="22.5" x14ac:dyDescent="0.2">
      <c r="A54" s="73">
        <f t="shared" ca="1" si="9"/>
        <v>91214</v>
      </c>
      <c r="B54" s="32" t="s">
        <v>134</v>
      </c>
      <c r="C54" s="46" t="s">
        <v>23</v>
      </c>
      <c r="D54" s="46" t="s">
        <v>23</v>
      </c>
      <c r="E54" s="42" t="s">
        <v>9</v>
      </c>
      <c r="F54" s="43">
        <f t="shared" ca="1" si="7"/>
        <v>15</v>
      </c>
      <c r="G54" s="44"/>
      <c r="H54" s="44">
        <f t="shared" ca="1" si="10"/>
        <v>0</v>
      </c>
      <c r="I54" s="91">
        <v>10</v>
      </c>
      <c r="J54" s="91">
        <v>10</v>
      </c>
      <c r="K54" s="91">
        <v>10</v>
      </c>
      <c r="L54" s="91">
        <v>10</v>
      </c>
      <c r="M54" s="91">
        <v>15</v>
      </c>
      <c r="N54" s="91">
        <v>10</v>
      </c>
      <c r="O54" s="91">
        <v>15</v>
      </c>
      <c r="P54" s="91">
        <v>10</v>
      </c>
      <c r="Q54" s="91">
        <v>15</v>
      </c>
      <c r="R54" s="91">
        <v>15</v>
      </c>
      <c r="S54" s="91">
        <v>10</v>
      </c>
      <c r="T54" s="49">
        <v>0</v>
      </c>
      <c r="U54" s="91">
        <v>50</v>
      </c>
      <c r="V54" s="72">
        <f t="shared" si="8"/>
        <v>0</v>
      </c>
    </row>
    <row r="55" spans="1:22" s="92" customFormat="1" ht="45" x14ac:dyDescent="0.2">
      <c r="A55" s="73">
        <f t="shared" ca="1" si="9"/>
        <v>91215</v>
      </c>
      <c r="B55" s="32" t="s">
        <v>77</v>
      </c>
      <c r="C55" s="46" t="s">
        <v>23</v>
      </c>
      <c r="D55" s="46" t="s">
        <v>23</v>
      </c>
      <c r="E55" s="42" t="s">
        <v>8</v>
      </c>
      <c r="F55" s="43">
        <f t="shared" ca="1" si="7"/>
        <v>1</v>
      </c>
      <c r="G55" s="44"/>
      <c r="H55" s="44">
        <f t="shared" ca="1" si="10"/>
        <v>0</v>
      </c>
      <c r="I55" s="91">
        <v>1</v>
      </c>
      <c r="J55" s="91">
        <v>1</v>
      </c>
      <c r="K55" s="91">
        <v>1</v>
      </c>
      <c r="L55" s="91">
        <v>1</v>
      </c>
      <c r="M55" s="91">
        <v>1</v>
      </c>
      <c r="N55" s="91">
        <v>1</v>
      </c>
      <c r="O55" s="91">
        <v>1</v>
      </c>
      <c r="P55" s="91">
        <v>1</v>
      </c>
      <c r="Q55" s="91">
        <v>1</v>
      </c>
      <c r="R55" s="91">
        <v>1</v>
      </c>
      <c r="S55" s="91">
        <v>1</v>
      </c>
      <c r="T55" s="49">
        <v>0</v>
      </c>
      <c r="U55" s="91">
        <v>1</v>
      </c>
      <c r="V55" s="72">
        <f t="shared" si="8"/>
        <v>0</v>
      </c>
    </row>
    <row r="56" spans="1:22" s="92" customFormat="1" ht="22.5" x14ac:dyDescent="0.2">
      <c r="A56" s="73">
        <f t="shared" ca="1" si="9"/>
        <v>91216</v>
      </c>
      <c r="B56" s="32" t="s">
        <v>78</v>
      </c>
      <c r="C56" s="46" t="s">
        <v>23</v>
      </c>
      <c r="D56" s="46" t="s">
        <v>23</v>
      </c>
      <c r="E56" s="42" t="s">
        <v>8</v>
      </c>
      <c r="F56" s="43">
        <f t="shared" ca="1" si="7"/>
        <v>1</v>
      </c>
      <c r="G56" s="44"/>
      <c r="H56" s="44">
        <f t="shared" ca="1" si="10"/>
        <v>0</v>
      </c>
      <c r="I56" s="91">
        <v>1</v>
      </c>
      <c r="J56" s="91">
        <v>1</v>
      </c>
      <c r="K56" s="91">
        <v>1</v>
      </c>
      <c r="L56" s="91">
        <v>1</v>
      </c>
      <c r="M56" s="91">
        <v>1</v>
      </c>
      <c r="N56" s="91">
        <v>1</v>
      </c>
      <c r="O56" s="91">
        <v>1</v>
      </c>
      <c r="P56" s="91">
        <v>1</v>
      </c>
      <c r="Q56" s="91">
        <v>1</v>
      </c>
      <c r="R56" s="91">
        <v>1</v>
      </c>
      <c r="S56" s="91">
        <v>1</v>
      </c>
      <c r="T56" s="49">
        <v>0</v>
      </c>
      <c r="U56" s="91">
        <v>1</v>
      </c>
      <c r="V56" s="72">
        <f t="shared" si="8"/>
        <v>0</v>
      </c>
    </row>
    <row r="57" spans="1:22" s="24" customFormat="1" ht="56.25" x14ac:dyDescent="0.2">
      <c r="A57" s="65">
        <f t="shared" ca="1" si="9"/>
        <v>91217</v>
      </c>
      <c r="B57" s="32" t="s">
        <v>60</v>
      </c>
      <c r="C57" s="46" t="s">
        <v>23</v>
      </c>
      <c r="D57" s="46" t="s">
        <v>23</v>
      </c>
      <c r="E57" s="42" t="s">
        <v>8</v>
      </c>
      <c r="F57" s="43">
        <f t="shared" ca="1" si="7"/>
        <v>2</v>
      </c>
      <c r="G57" s="44"/>
      <c r="H57" s="44">
        <f t="shared" ca="1" si="10"/>
        <v>0</v>
      </c>
      <c r="I57" s="49">
        <v>2</v>
      </c>
      <c r="J57" s="45">
        <v>2</v>
      </c>
      <c r="K57" s="45">
        <v>2</v>
      </c>
      <c r="L57" s="45">
        <v>2</v>
      </c>
      <c r="M57" s="45">
        <v>5</v>
      </c>
      <c r="N57" s="45">
        <v>2</v>
      </c>
      <c r="O57" s="45">
        <v>2</v>
      </c>
      <c r="P57" s="45">
        <v>2</v>
      </c>
      <c r="Q57" s="45">
        <v>2</v>
      </c>
      <c r="R57" s="45">
        <v>2</v>
      </c>
      <c r="S57" s="45">
        <v>2</v>
      </c>
      <c r="T57" s="49">
        <v>0</v>
      </c>
      <c r="U57" s="45">
        <v>2</v>
      </c>
      <c r="V57" s="72">
        <f t="shared" si="8"/>
        <v>0</v>
      </c>
    </row>
    <row r="58" spans="1:22" x14ac:dyDescent="0.2">
      <c r="A58" s="120"/>
      <c r="B58" s="121"/>
      <c r="C58" s="121"/>
      <c r="D58" s="121"/>
      <c r="E58" s="121"/>
      <c r="F58" s="122" t="str">
        <f>"Ukupno "&amp;LOWER(B6)&amp;" - "&amp;LOWER(B40)&amp;":"</f>
        <v>Ukupno sustav video nadzora - instalacije:</v>
      </c>
      <c r="G58" s="160">
        <f ca="1">SUM(H41:H57)</f>
        <v>0</v>
      </c>
      <c r="H58" s="160"/>
      <c r="I58" s="49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72">
        <f t="shared" ca="1" si="8"/>
        <v>0</v>
      </c>
    </row>
    <row r="59" spans="1:22" s="24" customFormat="1" x14ac:dyDescent="0.2">
      <c r="A59" s="65"/>
      <c r="B59" s="29"/>
      <c r="C59" s="28"/>
      <c r="D59" s="28"/>
      <c r="E59" s="28"/>
      <c r="F59" s="28"/>
      <c r="G59" s="33"/>
      <c r="H59" s="64"/>
      <c r="I59" s="49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72"/>
    </row>
    <row r="60" spans="1:22" s="24" customFormat="1" x14ac:dyDescent="0.2">
      <c r="A60" s="34">
        <f t="shared" ref="A60:A68" ca="1" si="11">IF(VALUE(broj_sheet)&lt;10,
IF(OFFSET(A60,-1,0)=".",broj_sheet*10+(COUNTIF(INDIRECT(ADDRESS(1,COLUMN())&amp;":"&amp;ADDRESS(ROW()-1,COLUMN())),"&lt;99"))+1,
IF(OR(LEN(OFFSET(A60,-1,0))=2,AND(LEN(OFFSET(A60,-1,0))=0,LEN(OFFSET(A60,-3,0))=5)),
IF(LEN(OFFSET(A60,-1,0))=2,(OFFSET(A60,-1,0))*10+1,IF(AND(LEN(OFFSET(A60,-1,0))=0,LEN(OFFSET(A60,-3,0))=5),INT(LEFT(OFFSET(A60,-3,0),3))+1,"greška x")),
IF(LEN(OFFSET(A60,-1,0))=3,(OFFSET(A60,-1,0))*100+1,
IF(LEN(OFFSET(A60,-1,0))=5,(OFFSET(A60,-1,0))+1,"greška1")))),
IF(VALUE(broj_sheet)&gt;=10,
IF(OFFSET(A60,-1,0)= ".",broj_sheet*10+(COUNTIF(INDIRECT(ADDRESS(1,COLUMN())&amp;":"&amp;ADDRESS(ROW()-1,COLUMN())),"&lt;999"))+1,
IF(OR(LEN(OFFSET(A60,-1,0))=3,AND(LEN(OFFSET(A60,-1,0))=0,LEN(OFFSET(A60,-3,0))=6)),
IF(LEN(OFFSET(A60,-1,0))=3,(OFFSET(A60,-1,0))*10+1,IF(AND(LEN(OFFSET(A60,-1,0))=0,LEN(OFFSET(A60,-3,0))=6),INT(LEFT(OFFSET(A60,-3,0),4))+1,"greška y")),
IF(LEN(OFFSET(A60,-1,0))=4,(OFFSET(A60,-1,0))*100+1,
IF(LEN(OFFSET(A60,-1,0))=6,(OFFSET(A60,-1,0))+1,"greška2")))),"greška3"))</f>
        <v>913</v>
      </c>
      <c r="B60" s="29" t="s">
        <v>15</v>
      </c>
      <c r="C60" s="28"/>
      <c r="D60" s="28"/>
      <c r="E60" s="30"/>
      <c r="F60" s="30"/>
      <c r="G60" s="31"/>
      <c r="H60" s="30"/>
      <c r="I60" s="49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72"/>
    </row>
    <row r="61" spans="1:22" s="2" customFormat="1" ht="56.25" x14ac:dyDescent="0.2">
      <c r="A61" s="65">
        <f t="shared" ca="1" si="11"/>
        <v>91301</v>
      </c>
      <c r="B61" s="32" t="s">
        <v>84</v>
      </c>
      <c r="C61" s="46" t="s">
        <v>23</v>
      </c>
      <c r="D61" s="46" t="s">
        <v>23</v>
      </c>
      <c r="E61" s="75" t="s">
        <v>7</v>
      </c>
      <c r="F61" s="43">
        <f t="shared" ref="F61:F68" ca="1" si="12">INDIRECT(ADDRESS(ROW(),COLUMN()+2+broj_sheet))</f>
        <v>7</v>
      </c>
      <c r="G61" s="44"/>
      <c r="H61" s="76">
        <f t="shared" ref="H61:H64" ca="1" si="13">G61*F61</f>
        <v>0</v>
      </c>
      <c r="I61" s="49">
        <v>10</v>
      </c>
      <c r="J61" s="45">
        <v>6</v>
      </c>
      <c r="K61" s="45">
        <v>11</v>
      </c>
      <c r="L61" s="45">
        <v>11</v>
      </c>
      <c r="M61" s="45">
        <v>21</v>
      </c>
      <c r="N61" s="45">
        <v>11</v>
      </c>
      <c r="O61" s="45">
        <v>10</v>
      </c>
      <c r="P61" s="45">
        <v>11</v>
      </c>
      <c r="Q61" s="45">
        <v>7</v>
      </c>
      <c r="R61" s="45">
        <v>9</v>
      </c>
      <c r="S61" s="45">
        <v>10</v>
      </c>
      <c r="T61" s="49">
        <v>0</v>
      </c>
      <c r="U61" s="45">
        <v>17</v>
      </c>
      <c r="V61" s="72">
        <f t="shared" ref="V61:V69" si="14">SUM(I61:U61)*G61</f>
        <v>0</v>
      </c>
    </row>
    <row r="62" spans="1:22" s="2" customFormat="1" ht="45" x14ac:dyDescent="0.2">
      <c r="A62" s="65">
        <f t="shared" ca="1" si="11"/>
        <v>91302</v>
      </c>
      <c r="B62" s="52" t="s">
        <v>96</v>
      </c>
      <c r="C62" s="46" t="s">
        <v>23</v>
      </c>
      <c r="D62" s="46" t="s">
        <v>23</v>
      </c>
      <c r="E62" s="75" t="s">
        <v>8</v>
      </c>
      <c r="F62" s="43">
        <f t="shared" ca="1" si="12"/>
        <v>1</v>
      </c>
      <c r="G62" s="44"/>
      <c r="H62" s="76">
        <f t="shared" ca="1" si="13"/>
        <v>0</v>
      </c>
      <c r="I62" s="49">
        <v>1</v>
      </c>
      <c r="J62" s="49">
        <v>1</v>
      </c>
      <c r="K62" s="49">
        <v>1</v>
      </c>
      <c r="L62" s="49">
        <v>1</v>
      </c>
      <c r="M62" s="49">
        <v>2</v>
      </c>
      <c r="N62" s="49">
        <v>1</v>
      </c>
      <c r="O62" s="49">
        <v>1</v>
      </c>
      <c r="P62" s="49">
        <v>1</v>
      </c>
      <c r="Q62" s="49">
        <v>1</v>
      </c>
      <c r="R62" s="49">
        <v>1</v>
      </c>
      <c r="S62" s="49">
        <v>1</v>
      </c>
      <c r="T62" s="49">
        <v>0</v>
      </c>
      <c r="U62" s="49">
        <v>0</v>
      </c>
      <c r="V62" s="72">
        <f t="shared" si="14"/>
        <v>0</v>
      </c>
    </row>
    <row r="63" spans="1:22" s="2" customFormat="1" ht="33.75" x14ac:dyDescent="0.2">
      <c r="A63" s="65">
        <f t="shared" ca="1" si="11"/>
        <v>91303</v>
      </c>
      <c r="B63" s="52" t="s">
        <v>81</v>
      </c>
      <c r="C63" s="46" t="s">
        <v>23</v>
      </c>
      <c r="D63" s="46" t="s">
        <v>23</v>
      </c>
      <c r="E63" s="75" t="s">
        <v>8</v>
      </c>
      <c r="F63" s="43">
        <f t="shared" ca="1" si="12"/>
        <v>1</v>
      </c>
      <c r="G63" s="44"/>
      <c r="H63" s="76">
        <f t="shared" ca="1" si="13"/>
        <v>0</v>
      </c>
      <c r="I63" s="49">
        <v>1</v>
      </c>
      <c r="J63" s="49">
        <v>1</v>
      </c>
      <c r="K63" s="49">
        <v>1</v>
      </c>
      <c r="L63" s="49">
        <v>1</v>
      </c>
      <c r="M63" s="49">
        <v>1</v>
      </c>
      <c r="N63" s="49">
        <v>1</v>
      </c>
      <c r="O63" s="49">
        <v>1</v>
      </c>
      <c r="P63" s="49">
        <v>1</v>
      </c>
      <c r="Q63" s="49">
        <v>1</v>
      </c>
      <c r="R63" s="49">
        <v>1</v>
      </c>
      <c r="S63" s="49">
        <v>1</v>
      </c>
      <c r="T63" s="49">
        <v>0</v>
      </c>
      <c r="U63" s="49">
        <v>0</v>
      </c>
      <c r="V63" s="72">
        <f t="shared" si="14"/>
        <v>0</v>
      </c>
    </row>
    <row r="64" spans="1:22" s="2" customFormat="1" ht="22.5" x14ac:dyDescent="0.2">
      <c r="A64" s="65">
        <f t="shared" ca="1" si="11"/>
        <v>91304</v>
      </c>
      <c r="B64" s="52" t="s">
        <v>80</v>
      </c>
      <c r="C64" s="46" t="s">
        <v>23</v>
      </c>
      <c r="D64" s="46" t="s">
        <v>23</v>
      </c>
      <c r="E64" s="75" t="s">
        <v>8</v>
      </c>
      <c r="F64" s="43">
        <f t="shared" ca="1" si="12"/>
        <v>1</v>
      </c>
      <c r="G64" s="44"/>
      <c r="H64" s="76">
        <f t="shared" ca="1" si="13"/>
        <v>0</v>
      </c>
      <c r="I64" s="49">
        <v>1</v>
      </c>
      <c r="J64" s="49">
        <v>1</v>
      </c>
      <c r="K64" s="49">
        <v>1</v>
      </c>
      <c r="L64" s="49">
        <v>1</v>
      </c>
      <c r="M64" s="49">
        <v>1</v>
      </c>
      <c r="N64" s="49">
        <v>1</v>
      </c>
      <c r="O64" s="49">
        <v>1</v>
      </c>
      <c r="P64" s="49">
        <v>1</v>
      </c>
      <c r="Q64" s="49">
        <v>1</v>
      </c>
      <c r="R64" s="49">
        <v>1</v>
      </c>
      <c r="S64" s="49">
        <v>1</v>
      </c>
      <c r="T64" s="49">
        <v>0</v>
      </c>
      <c r="U64" s="49">
        <v>0</v>
      </c>
      <c r="V64" s="72">
        <f t="shared" si="14"/>
        <v>0</v>
      </c>
    </row>
    <row r="65" spans="1:22" ht="45" x14ac:dyDescent="0.2">
      <c r="A65" s="65">
        <f t="shared" ca="1" si="11"/>
        <v>91305</v>
      </c>
      <c r="B65" s="32" t="s">
        <v>79</v>
      </c>
      <c r="C65" s="46" t="s">
        <v>23</v>
      </c>
      <c r="D65" s="46" t="s">
        <v>23</v>
      </c>
      <c r="E65" s="75" t="s">
        <v>8</v>
      </c>
      <c r="F65" s="43">
        <f t="shared" ca="1" si="12"/>
        <v>1</v>
      </c>
      <c r="G65" s="44"/>
      <c r="H65" s="77">
        <f ca="1">F65*G65</f>
        <v>0</v>
      </c>
      <c r="I65" s="49">
        <v>1</v>
      </c>
      <c r="J65" s="45">
        <v>1</v>
      </c>
      <c r="K65" s="49">
        <v>1</v>
      </c>
      <c r="L65" s="49">
        <v>1</v>
      </c>
      <c r="M65" s="49">
        <v>1</v>
      </c>
      <c r="N65" s="49">
        <v>1</v>
      </c>
      <c r="O65" s="49">
        <v>1</v>
      </c>
      <c r="P65" s="49">
        <v>1</v>
      </c>
      <c r="Q65" s="49">
        <v>1</v>
      </c>
      <c r="R65" s="49">
        <v>1</v>
      </c>
      <c r="S65" s="49">
        <v>1</v>
      </c>
      <c r="T65" s="49">
        <v>0</v>
      </c>
      <c r="U65" s="49">
        <v>1</v>
      </c>
      <c r="V65" s="72">
        <f t="shared" si="14"/>
        <v>0</v>
      </c>
    </row>
    <row r="66" spans="1:22" ht="56.25" x14ac:dyDescent="0.2">
      <c r="A66" s="65">
        <f t="shared" ca="1" si="11"/>
        <v>91306</v>
      </c>
      <c r="B66" s="32" t="s">
        <v>97</v>
      </c>
      <c r="C66" s="46" t="s">
        <v>23</v>
      </c>
      <c r="D66" s="46" t="s">
        <v>23</v>
      </c>
      <c r="E66" s="75" t="s">
        <v>7</v>
      </c>
      <c r="F66" s="43">
        <f t="shared" ca="1" si="12"/>
        <v>1</v>
      </c>
      <c r="G66" s="44"/>
      <c r="H66" s="77">
        <f ca="1">F66*G66</f>
        <v>0</v>
      </c>
      <c r="I66" s="49">
        <v>1</v>
      </c>
      <c r="J66" s="45">
        <v>1</v>
      </c>
      <c r="K66" s="49">
        <v>1</v>
      </c>
      <c r="L66" s="49">
        <v>1</v>
      </c>
      <c r="M66" s="49">
        <v>2</v>
      </c>
      <c r="N66" s="49">
        <v>1</v>
      </c>
      <c r="O66" s="49">
        <v>1</v>
      </c>
      <c r="P66" s="49">
        <v>1</v>
      </c>
      <c r="Q66" s="49">
        <v>1</v>
      </c>
      <c r="R66" s="49">
        <v>1</v>
      </c>
      <c r="S66" s="49">
        <v>1</v>
      </c>
      <c r="T66" s="49">
        <v>0</v>
      </c>
      <c r="U66" s="49">
        <v>0</v>
      </c>
      <c r="V66" s="72">
        <f t="shared" si="14"/>
        <v>0</v>
      </c>
    </row>
    <row r="67" spans="1:22" ht="56.25" x14ac:dyDescent="0.2">
      <c r="A67" s="65">
        <f t="shared" ca="1" si="11"/>
        <v>91307</v>
      </c>
      <c r="B67" s="32" t="s">
        <v>61</v>
      </c>
      <c r="C67" s="46" t="s">
        <v>23</v>
      </c>
      <c r="D67" s="46" t="s">
        <v>23</v>
      </c>
      <c r="E67" s="75" t="s">
        <v>8</v>
      </c>
      <c r="F67" s="43">
        <f t="shared" ca="1" si="12"/>
        <v>1</v>
      </c>
      <c r="G67" s="44"/>
      <c r="H67" s="77">
        <f ca="1">F67*G67</f>
        <v>0</v>
      </c>
      <c r="I67" s="49">
        <v>1</v>
      </c>
      <c r="J67" s="45">
        <v>1</v>
      </c>
      <c r="K67" s="49">
        <v>1</v>
      </c>
      <c r="L67" s="49">
        <v>1</v>
      </c>
      <c r="M67" s="49">
        <v>2</v>
      </c>
      <c r="N67" s="49">
        <v>1</v>
      </c>
      <c r="O67" s="49">
        <v>1</v>
      </c>
      <c r="P67" s="49">
        <v>1</v>
      </c>
      <c r="Q67" s="49">
        <v>1</v>
      </c>
      <c r="R67" s="49">
        <v>1</v>
      </c>
      <c r="S67" s="49">
        <v>1</v>
      </c>
      <c r="T67" s="49">
        <v>0</v>
      </c>
      <c r="U67" s="49">
        <v>1</v>
      </c>
      <c r="V67" s="72">
        <f t="shared" si="14"/>
        <v>0</v>
      </c>
    </row>
    <row r="68" spans="1:22" s="2" customFormat="1" ht="202.5" x14ac:dyDescent="0.2">
      <c r="A68" s="65">
        <f t="shared" ca="1" si="11"/>
        <v>91308</v>
      </c>
      <c r="B68" s="52" t="s">
        <v>83</v>
      </c>
      <c r="C68" s="46" t="s">
        <v>23</v>
      </c>
      <c r="D68" s="46" t="s">
        <v>23</v>
      </c>
      <c r="E68" s="75" t="s">
        <v>8</v>
      </c>
      <c r="F68" s="43">
        <f t="shared" ca="1" si="12"/>
        <v>1</v>
      </c>
      <c r="G68" s="44"/>
      <c r="H68" s="76">
        <f t="shared" ref="H68" ca="1" si="15">G68*F68</f>
        <v>0</v>
      </c>
      <c r="I68" s="49">
        <v>1</v>
      </c>
      <c r="J68" s="49">
        <v>1</v>
      </c>
      <c r="K68" s="49">
        <v>1</v>
      </c>
      <c r="L68" s="49">
        <v>1</v>
      </c>
      <c r="M68" s="49">
        <v>1</v>
      </c>
      <c r="N68" s="49">
        <v>1</v>
      </c>
      <c r="O68" s="49">
        <v>1</v>
      </c>
      <c r="P68" s="49">
        <v>1</v>
      </c>
      <c r="Q68" s="49">
        <v>1</v>
      </c>
      <c r="R68" s="49">
        <v>1</v>
      </c>
      <c r="S68" s="49">
        <v>1</v>
      </c>
      <c r="T68" s="49">
        <v>0</v>
      </c>
      <c r="U68" s="49">
        <v>1</v>
      </c>
      <c r="V68" s="72">
        <f t="shared" si="14"/>
        <v>0</v>
      </c>
    </row>
    <row r="69" spans="1:22" x14ac:dyDescent="0.2">
      <c r="A69" s="120"/>
      <c r="B69" s="121"/>
      <c r="C69" s="121"/>
      <c r="D69" s="121"/>
      <c r="E69" s="121"/>
      <c r="F69" s="122" t="str">
        <f>"Ukupno "&amp;LOWER(B6)&amp;" - "&amp;LOWER(B60)&amp;":"</f>
        <v>Ukupno sustav video nadzora - usluga:</v>
      </c>
      <c r="G69" s="160">
        <f ca="1">SUM(H61:H68)</f>
        <v>0</v>
      </c>
      <c r="H69" s="160"/>
      <c r="I69" s="49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72">
        <f t="shared" ca="1" si="14"/>
        <v>0</v>
      </c>
    </row>
    <row r="70" spans="1:22" s="24" customFormat="1" x14ac:dyDescent="0.2">
      <c r="A70" s="65" t="s">
        <v>36</v>
      </c>
      <c r="B70" s="29"/>
      <c r="C70" s="28"/>
      <c r="D70" s="28"/>
      <c r="E70" s="28"/>
      <c r="F70" s="28"/>
      <c r="G70" s="33"/>
      <c r="H70" s="64"/>
      <c r="I70" s="49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72"/>
    </row>
    <row r="71" spans="1:22" s="1" customFormat="1" x14ac:dyDescent="0.2">
      <c r="A71" s="34">
        <f t="shared" ref="A71:A84" ca="1" si="16">IF(VALUE(broj_sheet)&lt;10,
IF(OFFSET(A71,-1,0)=".",broj_sheet*10+(COUNTIF(INDIRECT(ADDRESS(1,COLUMN())&amp;":"&amp;ADDRESS(ROW()-1,COLUMN())),"&lt;99"))+1,
IF(OR(LEN(OFFSET(A71,-1,0))=2,AND(LEN(OFFSET(A71,-1,0))=0,LEN(OFFSET(A71,-3,0))=5)),
IF(LEN(OFFSET(A71,-1,0))=2,(OFFSET(A71,-1,0))*10+1,IF(AND(LEN(OFFSET(A71,-1,0))=0,LEN(OFFSET(A71,-3,0))=5),INT(LEFT(OFFSET(A71,-3,0),3))+1,"greška x")),
IF(LEN(OFFSET(A71,-1,0))=3,(OFFSET(A71,-1,0))*100+1,
IF(LEN(OFFSET(A71,-1,0))=5,(OFFSET(A71,-1,0))+1,"greška1")))),
IF(VALUE(broj_sheet)&gt;=10,
IF(OFFSET(A71,-1,0)= ".",broj_sheet*10+(COUNTIF(INDIRECT(ADDRESS(1,COLUMN())&amp;":"&amp;ADDRESS(ROW()-1,COLUMN())),"&lt;999"))+1,
IF(OR(LEN(OFFSET(A71,-1,0))=3,AND(LEN(OFFSET(A71,-1,0))=0,LEN(OFFSET(A71,-3,0))=6)),
IF(LEN(OFFSET(A71,-1,0))=3,(OFFSET(A71,-1,0))*10+1,IF(AND(LEN(OFFSET(A71,-1,0))=0,LEN(OFFSET(A71,-3,0))=6),INT(LEFT(OFFSET(A71,-3,0),4))+1,"greška y")),
IF(LEN(OFFSET(A71,-1,0))=4,(OFFSET(A71,-1,0))*100+1,
IF(LEN(OFFSET(A71,-1,0))=6,(OFFSET(A71,-1,0))+1,"greška2")))),"greška3"))</f>
        <v>92</v>
      </c>
      <c r="B71" s="53" t="s">
        <v>11</v>
      </c>
      <c r="C71" s="39"/>
      <c r="D71" s="39"/>
      <c r="E71" s="54"/>
      <c r="F71" s="55"/>
      <c r="G71" s="56"/>
      <c r="H71" s="56"/>
      <c r="I71" s="49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72"/>
    </row>
    <row r="72" spans="1:22" s="1" customFormat="1" x14ac:dyDescent="0.2">
      <c r="A72" s="34">
        <f t="shared" ca="1" si="16"/>
        <v>921</v>
      </c>
      <c r="B72" s="53" t="s">
        <v>6</v>
      </c>
      <c r="C72" s="39"/>
      <c r="D72" s="39"/>
      <c r="E72" s="54"/>
      <c r="F72" s="55"/>
      <c r="G72" s="56"/>
      <c r="H72" s="56"/>
      <c r="I72" s="49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72"/>
    </row>
    <row r="73" spans="1:22" s="7" customFormat="1" ht="168.75" x14ac:dyDescent="0.2">
      <c r="A73" s="65">
        <f t="shared" ca="1" si="16"/>
        <v>92101</v>
      </c>
      <c r="B73" s="32" t="s">
        <v>166</v>
      </c>
      <c r="C73" s="84"/>
      <c r="D73" s="84"/>
      <c r="E73" s="75" t="s">
        <v>7</v>
      </c>
      <c r="F73" s="43">
        <f t="shared" ref="F73:F84" ca="1" si="17">INDIRECT(ADDRESS(ROW(),COLUMN()+2+broj_sheet))</f>
        <v>1</v>
      </c>
      <c r="G73" s="44"/>
      <c r="H73" s="77">
        <f t="shared" ref="H73:H75" ca="1" si="18">G73*F73</f>
        <v>0</v>
      </c>
      <c r="I73" s="49">
        <v>1</v>
      </c>
      <c r="J73" s="49">
        <v>1</v>
      </c>
      <c r="K73" s="49">
        <v>1</v>
      </c>
      <c r="L73" s="49">
        <v>1</v>
      </c>
      <c r="M73" s="49">
        <v>0</v>
      </c>
      <c r="N73" s="49">
        <v>1</v>
      </c>
      <c r="O73" s="49">
        <v>1</v>
      </c>
      <c r="P73" s="49">
        <v>1</v>
      </c>
      <c r="Q73" s="49">
        <v>1</v>
      </c>
      <c r="R73" s="49">
        <v>1</v>
      </c>
      <c r="S73" s="49">
        <v>1</v>
      </c>
      <c r="T73" s="49">
        <v>0</v>
      </c>
      <c r="U73" s="49">
        <v>0</v>
      </c>
      <c r="V73" s="72">
        <f t="shared" ref="V73:V85" si="19">SUM(I73:U73)*G73</f>
        <v>0</v>
      </c>
    </row>
    <row r="74" spans="1:22" s="7" customFormat="1" ht="45" x14ac:dyDescent="0.2">
      <c r="A74" s="65">
        <f t="shared" ca="1" si="16"/>
        <v>92102</v>
      </c>
      <c r="B74" s="32" t="s">
        <v>145</v>
      </c>
      <c r="C74" s="84"/>
      <c r="D74" s="84"/>
      <c r="E74" s="75" t="s">
        <v>7</v>
      </c>
      <c r="F74" s="43">
        <f t="shared" ca="1" si="17"/>
        <v>2</v>
      </c>
      <c r="G74" s="44"/>
      <c r="H74" s="77">
        <f t="shared" ca="1" si="18"/>
        <v>0</v>
      </c>
      <c r="I74" s="49">
        <v>3</v>
      </c>
      <c r="J74" s="49">
        <v>3</v>
      </c>
      <c r="K74" s="49">
        <v>3</v>
      </c>
      <c r="L74" s="49">
        <v>3</v>
      </c>
      <c r="M74" s="49">
        <v>11</v>
      </c>
      <c r="N74" s="49">
        <v>3</v>
      </c>
      <c r="O74" s="49">
        <v>3</v>
      </c>
      <c r="P74" s="49">
        <v>3</v>
      </c>
      <c r="Q74" s="49">
        <v>2</v>
      </c>
      <c r="R74" s="49">
        <v>4</v>
      </c>
      <c r="S74" s="49">
        <v>3</v>
      </c>
      <c r="T74" s="49">
        <v>4</v>
      </c>
      <c r="U74" s="49">
        <v>0</v>
      </c>
      <c r="V74" s="72">
        <f t="shared" si="19"/>
        <v>0</v>
      </c>
    </row>
    <row r="75" spans="1:22" s="7" customFormat="1" ht="56.25" x14ac:dyDescent="0.2">
      <c r="A75" s="73">
        <f t="shared" ca="1" si="16"/>
        <v>92103</v>
      </c>
      <c r="B75" s="62" t="s">
        <v>62</v>
      </c>
      <c r="C75" s="78"/>
      <c r="D75" s="78"/>
      <c r="E75" s="79" t="s">
        <v>7</v>
      </c>
      <c r="F75" s="43">
        <f t="shared" ca="1" si="17"/>
        <v>1</v>
      </c>
      <c r="G75" s="80"/>
      <c r="H75" s="80">
        <f t="shared" ca="1" si="18"/>
        <v>0</v>
      </c>
      <c r="I75" s="49">
        <v>1</v>
      </c>
      <c r="J75" s="49">
        <v>1</v>
      </c>
      <c r="K75" s="49">
        <v>1</v>
      </c>
      <c r="L75" s="49">
        <v>1</v>
      </c>
      <c r="M75" s="49">
        <v>1</v>
      </c>
      <c r="N75" s="49">
        <v>1</v>
      </c>
      <c r="O75" s="49">
        <v>1</v>
      </c>
      <c r="P75" s="49">
        <v>1</v>
      </c>
      <c r="Q75" s="49">
        <v>1</v>
      </c>
      <c r="R75" s="49">
        <v>1</v>
      </c>
      <c r="S75" s="49">
        <v>1</v>
      </c>
      <c r="T75" s="49">
        <v>0</v>
      </c>
      <c r="U75" s="49">
        <v>0</v>
      </c>
      <c r="V75" s="72">
        <f t="shared" si="19"/>
        <v>0</v>
      </c>
    </row>
    <row r="76" spans="1:22" s="2" customFormat="1" ht="67.5" x14ac:dyDescent="0.2">
      <c r="A76" s="65">
        <f t="shared" ca="1" si="16"/>
        <v>92104</v>
      </c>
      <c r="B76" s="62" t="s">
        <v>143</v>
      </c>
      <c r="C76" s="84"/>
      <c r="D76" s="84"/>
      <c r="E76" s="75" t="s">
        <v>7</v>
      </c>
      <c r="F76" s="43">
        <v>12</v>
      </c>
      <c r="G76" s="44"/>
      <c r="H76" s="76">
        <f>F76*G76</f>
        <v>0</v>
      </c>
      <c r="I76" s="49">
        <v>13</v>
      </c>
      <c r="J76" s="45">
        <v>13</v>
      </c>
      <c r="K76" s="45">
        <v>12</v>
      </c>
      <c r="L76" s="45">
        <v>12</v>
      </c>
      <c r="M76" s="45">
        <v>36</v>
      </c>
      <c r="N76" s="45">
        <v>13</v>
      </c>
      <c r="O76" s="45">
        <v>12</v>
      </c>
      <c r="P76" s="45">
        <v>15</v>
      </c>
      <c r="Q76" s="45">
        <v>9</v>
      </c>
      <c r="R76" s="45">
        <v>13</v>
      </c>
      <c r="S76" s="45">
        <v>13</v>
      </c>
      <c r="T76" s="45">
        <v>10</v>
      </c>
      <c r="U76" s="45">
        <v>0</v>
      </c>
      <c r="V76" s="72">
        <f t="shared" si="19"/>
        <v>0</v>
      </c>
    </row>
    <row r="77" spans="1:22" s="2" customFormat="1" ht="67.5" x14ac:dyDescent="0.2">
      <c r="A77" s="65">
        <f t="shared" ca="1" si="16"/>
        <v>92105</v>
      </c>
      <c r="B77" s="62" t="s">
        <v>144</v>
      </c>
      <c r="C77" s="84"/>
      <c r="D77" s="84"/>
      <c r="E77" s="75" t="s">
        <v>7</v>
      </c>
      <c r="F77" s="43">
        <v>1</v>
      </c>
      <c r="G77" s="44"/>
      <c r="H77" s="76">
        <f>F77*G77</f>
        <v>0</v>
      </c>
      <c r="I77" s="49">
        <v>0</v>
      </c>
      <c r="J77" s="45">
        <v>2</v>
      </c>
      <c r="K77" s="45">
        <v>2</v>
      </c>
      <c r="L77" s="45">
        <v>1</v>
      </c>
      <c r="M77" s="45">
        <v>0</v>
      </c>
      <c r="N77" s="45">
        <v>13</v>
      </c>
      <c r="O77" s="45">
        <v>1</v>
      </c>
      <c r="P77" s="45">
        <v>1</v>
      </c>
      <c r="Q77" s="45">
        <v>0</v>
      </c>
      <c r="R77" s="45">
        <v>2</v>
      </c>
      <c r="S77" s="45">
        <v>0</v>
      </c>
      <c r="T77" s="45">
        <v>10</v>
      </c>
      <c r="U77" s="45">
        <v>0</v>
      </c>
      <c r="V77" s="72">
        <f t="shared" si="19"/>
        <v>0</v>
      </c>
    </row>
    <row r="78" spans="1:22" s="2" customFormat="1" ht="112.5" x14ac:dyDescent="0.2">
      <c r="A78" s="65">
        <f t="shared" ca="1" si="16"/>
        <v>92106</v>
      </c>
      <c r="B78" s="32" t="s">
        <v>130</v>
      </c>
      <c r="C78" s="84"/>
      <c r="D78" s="84"/>
      <c r="E78" s="75" t="s">
        <v>7</v>
      </c>
      <c r="F78" s="43">
        <f t="shared" ca="1" si="17"/>
        <v>9</v>
      </c>
      <c r="G78" s="44"/>
      <c r="H78" s="76">
        <f ca="1">F78*G78</f>
        <v>0</v>
      </c>
      <c r="I78" s="49">
        <v>15</v>
      </c>
      <c r="J78" s="49">
        <v>13</v>
      </c>
      <c r="K78" s="49">
        <v>13</v>
      </c>
      <c r="L78" s="49">
        <v>15</v>
      </c>
      <c r="M78" s="49">
        <v>50</v>
      </c>
      <c r="N78" s="49">
        <v>15</v>
      </c>
      <c r="O78" s="49">
        <v>11</v>
      </c>
      <c r="P78" s="49">
        <v>15</v>
      </c>
      <c r="Q78" s="49">
        <v>9</v>
      </c>
      <c r="R78" s="49">
        <v>17</v>
      </c>
      <c r="S78" s="49">
        <v>15</v>
      </c>
      <c r="T78" s="49">
        <v>20</v>
      </c>
      <c r="U78" s="49">
        <v>0</v>
      </c>
      <c r="V78" s="72">
        <f t="shared" si="19"/>
        <v>0</v>
      </c>
    </row>
    <row r="79" spans="1:22" s="7" customFormat="1" ht="135" x14ac:dyDescent="0.2">
      <c r="A79" s="65">
        <f t="shared" ca="1" si="16"/>
        <v>92107</v>
      </c>
      <c r="B79" s="32" t="s">
        <v>115</v>
      </c>
      <c r="C79" s="84"/>
      <c r="D79" s="84"/>
      <c r="E79" s="75" t="s">
        <v>7</v>
      </c>
      <c r="F79" s="43">
        <f t="shared" ca="1" si="17"/>
        <v>1</v>
      </c>
      <c r="G79" s="44"/>
      <c r="H79" s="77">
        <f ca="1">G79*F79</f>
        <v>0</v>
      </c>
      <c r="I79" s="49">
        <v>1</v>
      </c>
      <c r="J79" s="49">
        <v>1</v>
      </c>
      <c r="K79" s="49">
        <v>1</v>
      </c>
      <c r="L79" s="49">
        <v>1</v>
      </c>
      <c r="M79" s="49">
        <v>1</v>
      </c>
      <c r="N79" s="49">
        <v>1</v>
      </c>
      <c r="O79" s="49">
        <v>1</v>
      </c>
      <c r="P79" s="49">
        <v>1</v>
      </c>
      <c r="Q79" s="49">
        <v>1</v>
      </c>
      <c r="R79" s="49">
        <v>1</v>
      </c>
      <c r="S79" s="49">
        <v>1</v>
      </c>
      <c r="T79" s="49">
        <v>1</v>
      </c>
      <c r="U79" s="49">
        <v>0</v>
      </c>
      <c r="V79" s="72">
        <f t="shared" si="19"/>
        <v>0</v>
      </c>
    </row>
    <row r="80" spans="1:22" s="2" customFormat="1" ht="67.5" x14ac:dyDescent="0.2">
      <c r="A80" s="65">
        <f t="shared" ca="1" si="16"/>
        <v>92108</v>
      </c>
      <c r="B80" s="32" t="s">
        <v>116</v>
      </c>
      <c r="C80" s="84"/>
      <c r="D80" s="84"/>
      <c r="E80" s="75" t="s">
        <v>7</v>
      </c>
      <c r="F80" s="43">
        <f t="shared" ca="1" si="17"/>
        <v>1</v>
      </c>
      <c r="G80" s="44"/>
      <c r="H80" s="76">
        <f t="shared" ref="H80:H84" ca="1" si="20">F80*G80</f>
        <v>0</v>
      </c>
      <c r="I80" s="49">
        <v>1</v>
      </c>
      <c r="J80" s="49">
        <v>1</v>
      </c>
      <c r="K80" s="49">
        <v>1</v>
      </c>
      <c r="L80" s="49">
        <v>1</v>
      </c>
      <c r="M80" s="49">
        <v>1</v>
      </c>
      <c r="N80" s="49">
        <v>1</v>
      </c>
      <c r="O80" s="49">
        <v>1</v>
      </c>
      <c r="P80" s="49">
        <v>1</v>
      </c>
      <c r="Q80" s="49">
        <v>1</v>
      </c>
      <c r="R80" s="49">
        <v>1</v>
      </c>
      <c r="S80" s="49">
        <v>1</v>
      </c>
      <c r="T80" s="49">
        <v>0</v>
      </c>
      <c r="U80" s="49">
        <v>1</v>
      </c>
      <c r="V80" s="72">
        <f t="shared" si="19"/>
        <v>0</v>
      </c>
    </row>
    <row r="81" spans="1:22" s="2" customFormat="1" ht="90" x14ac:dyDescent="0.2">
      <c r="A81" s="65">
        <f t="shared" ca="1" si="16"/>
        <v>92109</v>
      </c>
      <c r="B81" s="32" t="s">
        <v>117</v>
      </c>
      <c r="C81" s="84"/>
      <c r="D81" s="84"/>
      <c r="E81" s="75" t="s">
        <v>7</v>
      </c>
      <c r="F81" s="43">
        <f t="shared" ca="1" si="17"/>
        <v>1</v>
      </c>
      <c r="G81" s="44"/>
      <c r="H81" s="76">
        <f t="shared" ca="1" si="20"/>
        <v>0</v>
      </c>
      <c r="I81" s="49">
        <v>1</v>
      </c>
      <c r="J81" s="49">
        <v>1</v>
      </c>
      <c r="K81" s="49">
        <v>1</v>
      </c>
      <c r="L81" s="49">
        <v>1</v>
      </c>
      <c r="M81" s="49">
        <v>1</v>
      </c>
      <c r="N81" s="49">
        <v>1</v>
      </c>
      <c r="O81" s="49">
        <v>1</v>
      </c>
      <c r="P81" s="49">
        <v>1</v>
      </c>
      <c r="Q81" s="49">
        <v>1</v>
      </c>
      <c r="R81" s="49">
        <v>1</v>
      </c>
      <c r="S81" s="49">
        <v>1</v>
      </c>
      <c r="T81" s="49">
        <v>0</v>
      </c>
      <c r="U81" s="49">
        <v>1</v>
      </c>
      <c r="V81" s="72">
        <f t="shared" si="19"/>
        <v>0</v>
      </c>
    </row>
    <row r="82" spans="1:22" s="2" customFormat="1" ht="101.25" x14ac:dyDescent="0.2">
      <c r="A82" s="65">
        <f t="shared" ca="1" si="16"/>
        <v>92110</v>
      </c>
      <c r="B82" s="32" t="s">
        <v>119</v>
      </c>
      <c r="C82" s="85"/>
      <c r="D82" s="85"/>
      <c r="E82" s="41" t="s">
        <v>7</v>
      </c>
      <c r="F82" s="43">
        <f t="shared" ca="1" si="17"/>
        <v>1</v>
      </c>
      <c r="G82" s="44"/>
      <c r="H82" s="44">
        <f t="shared" ca="1" si="20"/>
        <v>0</v>
      </c>
      <c r="I82" s="49">
        <v>1</v>
      </c>
      <c r="J82" s="49">
        <v>1</v>
      </c>
      <c r="K82" s="49">
        <v>1</v>
      </c>
      <c r="L82" s="49">
        <v>1</v>
      </c>
      <c r="M82" s="49">
        <v>2</v>
      </c>
      <c r="N82" s="49">
        <v>1</v>
      </c>
      <c r="O82" s="49">
        <v>1</v>
      </c>
      <c r="P82" s="49">
        <v>1</v>
      </c>
      <c r="Q82" s="49">
        <v>1</v>
      </c>
      <c r="R82" s="49">
        <v>1</v>
      </c>
      <c r="S82" s="49">
        <v>1</v>
      </c>
      <c r="T82" s="49">
        <v>0</v>
      </c>
      <c r="U82" s="49">
        <v>0</v>
      </c>
      <c r="V82" s="72">
        <f t="shared" si="19"/>
        <v>0</v>
      </c>
    </row>
    <row r="83" spans="1:22" s="2" customFormat="1" ht="78.75" x14ac:dyDescent="0.2">
      <c r="A83" s="65">
        <f t="shared" ca="1" si="16"/>
        <v>92111</v>
      </c>
      <c r="B83" s="32" t="s">
        <v>120</v>
      </c>
      <c r="C83" s="84"/>
      <c r="D83" s="84"/>
      <c r="E83" s="75" t="s">
        <v>7</v>
      </c>
      <c r="F83" s="43">
        <f t="shared" ca="1" si="17"/>
        <v>1</v>
      </c>
      <c r="G83" s="44"/>
      <c r="H83" s="76">
        <f t="shared" ca="1" si="20"/>
        <v>0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0</v>
      </c>
      <c r="U83" s="45">
        <v>0</v>
      </c>
      <c r="V83" s="72">
        <f t="shared" si="19"/>
        <v>0</v>
      </c>
    </row>
    <row r="84" spans="1:22" s="2" customFormat="1" ht="56.25" x14ac:dyDescent="0.2">
      <c r="A84" s="65">
        <f t="shared" ca="1" si="16"/>
        <v>92112</v>
      </c>
      <c r="B84" s="32" t="s">
        <v>121</v>
      </c>
      <c r="C84" s="84"/>
      <c r="D84" s="84"/>
      <c r="E84" s="75" t="s">
        <v>7</v>
      </c>
      <c r="F84" s="43">
        <f t="shared" ca="1" si="17"/>
        <v>1</v>
      </c>
      <c r="G84" s="44"/>
      <c r="H84" s="76">
        <f t="shared" ca="1" si="20"/>
        <v>0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0</v>
      </c>
      <c r="U84" s="45">
        <v>0</v>
      </c>
      <c r="V84" s="72">
        <f t="shared" si="19"/>
        <v>0</v>
      </c>
    </row>
    <row r="85" spans="1:22" x14ac:dyDescent="0.2">
      <c r="A85" s="120"/>
      <c r="B85" s="121"/>
      <c r="C85" s="121"/>
      <c r="D85" s="121"/>
      <c r="E85" s="121"/>
      <c r="F85" s="122" t="str">
        <f>"Ukupno "&amp;LOWER(B71)&amp;" - "&amp;LOWER(B72)&amp;":"</f>
        <v>Ukupno sustav protuprovalne i perimetarske zaštite - oprema:</v>
      </c>
      <c r="G85" s="160">
        <f ca="1">SUM(H73:H84)</f>
        <v>0</v>
      </c>
      <c r="H85" s="160"/>
      <c r="I85" s="49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72">
        <f t="shared" ca="1" si="19"/>
        <v>0</v>
      </c>
    </row>
    <row r="86" spans="1:22" s="24" customFormat="1" x14ac:dyDescent="0.2">
      <c r="A86" s="65"/>
      <c r="B86" s="29"/>
      <c r="C86" s="28"/>
      <c r="D86" s="28"/>
      <c r="E86" s="28"/>
      <c r="F86" s="28"/>
      <c r="G86" s="33"/>
      <c r="H86" s="64"/>
      <c r="I86" s="49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72"/>
    </row>
    <row r="87" spans="1:22" s="1" customFormat="1" x14ac:dyDescent="0.2">
      <c r="A87" s="34">
        <f t="shared" ref="A87:A95" ca="1" si="21">IF(VALUE(broj_sheet)&lt;10,
IF(OFFSET(A87,-1,0)=".",broj_sheet*10+(COUNTIF(INDIRECT(ADDRESS(1,COLUMN())&amp;":"&amp;ADDRESS(ROW()-1,COLUMN())),"&lt;99"))+1,
IF(OR(LEN(OFFSET(A87,-1,0))=2,AND(LEN(OFFSET(A87,-1,0))=0,LEN(OFFSET(A87,-3,0))=5)),
IF(LEN(OFFSET(A87,-1,0))=2,(OFFSET(A87,-1,0))*10+1,IF(AND(LEN(OFFSET(A87,-1,0))=0,LEN(OFFSET(A87,-3,0))=5),INT(LEFT(OFFSET(A87,-3,0),3))+1,"greška x")),
IF(LEN(OFFSET(A87,-1,0))=3,(OFFSET(A87,-1,0))*100+1,
IF(LEN(OFFSET(A87,-1,0))=5,(OFFSET(A87,-1,0))+1,"greška1")))),
IF(VALUE(broj_sheet)&gt;=10,
IF(OFFSET(A87,-1,0)= ".",broj_sheet*10+(COUNTIF(INDIRECT(ADDRESS(1,COLUMN())&amp;":"&amp;ADDRESS(ROW()-1,COLUMN())),"&lt;999"))+1,
IF(OR(LEN(OFFSET(A87,-1,0))=3,AND(LEN(OFFSET(A87,-1,0))=0,LEN(OFFSET(A87,-3,0))=6)),
IF(LEN(OFFSET(A87,-1,0))=3,(OFFSET(A87,-1,0))*10+1,IF(AND(LEN(OFFSET(A87,-1,0))=0,LEN(OFFSET(A87,-3,0))=6),INT(LEFT(OFFSET(A87,-3,0),4))+1,"greška y")),
IF(LEN(OFFSET(A87,-1,0))=4,(OFFSET(A87,-1,0))*100+1,
IF(LEN(OFFSET(A87,-1,0))=6,(OFFSET(A87,-1,0))+1,"greška2")))),"greška3"))</f>
        <v>922</v>
      </c>
      <c r="B87" s="53" t="s">
        <v>10</v>
      </c>
      <c r="C87" s="39"/>
      <c r="D87" s="39"/>
      <c r="E87" s="54"/>
      <c r="F87" s="55"/>
      <c r="G87" s="56"/>
      <c r="H87" s="56"/>
      <c r="I87" s="49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72"/>
    </row>
    <row r="88" spans="1:22" s="2" customFormat="1" ht="33.75" x14ac:dyDescent="0.2">
      <c r="A88" s="65">
        <f t="shared" ca="1" si="21"/>
        <v>92201</v>
      </c>
      <c r="B88" s="62" t="s">
        <v>111</v>
      </c>
      <c r="C88" s="46" t="s">
        <v>23</v>
      </c>
      <c r="D88" s="46" t="s">
        <v>23</v>
      </c>
      <c r="E88" s="78" t="s">
        <v>9</v>
      </c>
      <c r="F88" s="43">
        <f t="shared" ref="F88:F95" ca="1" si="22">INDIRECT(ADDRESS(ROW(),COLUMN()+2+broj_sheet))</f>
        <v>50</v>
      </c>
      <c r="G88" s="44"/>
      <c r="H88" s="80">
        <f t="shared" ref="H88:H95" ca="1" si="23">F88*G88</f>
        <v>0</v>
      </c>
      <c r="I88" s="49">
        <v>100</v>
      </c>
      <c r="J88" s="45">
        <v>100</v>
      </c>
      <c r="K88" s="49">
        <v>50</v>
      </c>
      <c r="L88" s="45">
        <v>50</v>
      </c>
      <c r="M88" s="49">
        <v>100</v>
      </c>
      <c r="N88" s="45">
        <v>25</v>
      </c>
      <c r="O88" s="49">
        <v>50</v>
      </c>
      <c r="P88" s="45">
        <v>50</v>
      </c>
      <c r="Q88" s="49">
        <v>50</v>
      </c>
      <c r="R88" s="45">
        <v>50</v>
      </c>
      <c r="S88" s="49">
        <v>50</v>
      </c>
      <c r="T88" s="45">
        <v>0</v>
      </c>
      <c r="U88" s="45">
        <v>0</v>
      </c>
      <c r="V88" s="72">
        <f t="shared" ref="V88:V96" si="24">SUM(I88:U88)*G88</f>
        <v>0</v>
      </c>
    </row>
    <row r="89" spans="1:22" s="2" customFormat="1" ht="33.75" x14ac:dyDescent="0.2">
      <c r="A89" s="65">
        <f t="shared" ca="1" si="21"/>
        <v>92202</v>
      </c>
      <c r="B89" s="62" t="s">
        <v>112</v>
      </c>
      <c r="C89" s="46" t="s">
        <v>23</v>
      </c>
      <c r="D89" s="46" t="s">
        <v>23</v>
      </c>
      <c r="E89" s="78" t="s">
        <v>9</v>
      </c>
      <c r="F89" s="43">
        <f t="shared" ca="1" si="22"/>
        <v>100</v>
      </c>
      <c r="G89" s="44"/>
      <c r="H89" s="80">
        <f t="shared" ca="1" si="23"/>
        <v>0</v>
      </c>
      <c r="I89" s="49">
        <v>250</v>
      </c>
      <c r="J89" s="45">
        <v>320</v>
      </c>
      <c r="K89" s="45">
        <v>350</v>
      </c>
      <c r="L89" s="45">
        <v>350</v>
      </c>
      <c r="M89" s="45">
        <v>1200</v>
      </c>
      <c r="N89" s="45">
        <v>50</v>
      </c>
      <c r="O89" s="45">
        <v>150</v>
      </c>
      <c r="P89" s="45">
        <v>200</v>
      </c>
      <c r="Q89" s="45">
        <v>100</v>
      </c>
      <c r="R89" s="45">
        <v>300</v>
      </c>
      <c r="S89" s="45">
        <v>200</v>
      </c>
      <c r="T89" s="45">
        <v>0</v>
      </c>
      <c r="U89" s="45">
        <v>0</v>
      </c>
      <c r="V89" s="72">
        <f t="shared" si="24"/>
        <v>0</v>
      </c>
    </row>
    <row r="90" spans="1:22" s="2" customFormat="1" ht="33.75" x14ac:dyDescent="0.2">
      <c r="A90" s="65">
        <f t="shared" ca="1" si="21"/>
        <v>92203</v>
      </c>
      <c r="B90" s="62" t="s">
        <v>113</v>
      </c>
      <c r="C90" s="46" t="s">
        <v>23</v>
      </c>
      <c r="D90" s="46" t="s">
        <v>23</v>
      </c>
      <c r="E90" s="78" t="s">
        <v>9</v>
      </c>
      <c r="F90" s="43">
        <f t="shared" ca="1" si="22"/>
        <v>1300</v>
      </c>
      <c r="G90" s="44"/>
      <c r="H90" s="80">
        <f t="shared" ca="1" si="23"/>
        <v>0</v>
      </c>
      <c r="I90" s="49">
        <v>1200</v>
      </c>
      <c r="J90" s="45">
        <v>1200</v>
      </c>
      <c r="K90" s="45">
        <v>1200</v>
      </c>
      <c r="L90" s="45">
        <v>1200</v>
      </c>
      <c r="M90" s="45">
        <v>5000</v>
      </c>
      <c r="N90" s="45">
        <v>1000</v>
      </c>
      <c r="O90" s="45">
        <v>1000</v>
      </c>
      <c r="P90" s="45">
        <v>1000</v>
      </c>
      <c r="Q90" s="45">
        <v>1300</v>
      </c>
      <c r="R90" s="45">
        <v>1200</v>
      </c>
      <c r="S90" s="45">
        <v>1200</v>
      </c>
      <c r="T90" s="45">
        <v>1500</v>
      </c>
      <c r="U90" s="45">
        <v>0</v>
      </c>
      <c r="V90" s="72">
        <f t="shared" si="24"/>
        <v>0</v>
      </c>
    </row>
    <row r="91" spans="1:22" s="8" customFormat="1" ht="33.75" x14ac:dyDescent="0.2">
      <c r="A91" s="65">
        <f t="shared" ca="1" si="21"/>
        <v>92204</v>
      </c>
      <c r="B91" s="63" t="s">
        <v>155</v>
      </c>
      <c r="C91" s="46" t="s">
        <v>23</v>
      </c>
      <c r="D91" s="46" t="s">
        <v>23</v>
      </c>
      <c r="E91" s="78" t="s">
        <v>9</v>
      </c>
      <c r="F91" s="43">
        <f t="shared" ca="1" si="22"/>
        <v>20</v>
      </c>
      <c r="G91" s="44"/>
      <c r="H91" s="80">
        <f t="shared" ca="1" si="23"/>
        <v>0</v>
      </c>
      <c r="I91" s="49">
        <v>20</v>
      </c>
      <c r="J91" s="45">
        <v>20</v>
      </c>
      <c r="K91" s="45">
        <v>20</v>
      </c>
      <c r="L91" s="45">
        <v>20</v>
      </c>
      <c r="M91" s="45">
        <v>30</v>
      </c>
      <c r="N91" s="45">
        <v>20</v>
      </c>
      <c r="O91" s="45">
        <v>20</v>
      </c>
      <c r="P91" s="45">
        <v>20</v>
      </c>
      <c r="Q91" s="45">
        <v>20</v>
      </c>
      <c r="R91" s="45">
        <v>20</v>
      </c>
      <c r="S91" s="45">
        <v>20</v>
      </c>
      <c r="T91" s="45">
        <v>0</v>
      </c>
      <c r="U91" s="45">
        <v>0</v>
      </c>
      <c r="V91" s="72">
        <f t="shared" si="24"/>
        <v>0</v>
      </c>
    </row>
    <row r="92" spans="1:22" s="2" customFormat="1" ht="33.75" x14ac:dyDescent="0.2">
      <c r="A92" s="65">
        <f t="shared" ca="1" si="21"/>
        <v>92205</v>
      </c>
      <c r="B92" s="62" t="s">
        <v>169</v>
      </c>
      <c r="C92" s="46" t="s">
        <v>23</v>
      </c>
      <c r="D92" s="46" t="s">
        <v>23</v>
      </c>
      <c r="E92" s="75" t="s">
        <v>9</v>
      </c>
      <c r="F92" s="43">
        <f t="shared" ca="1" si="22"/>
        <v>50</v>
      </c>
      <c r="G92" s="44"/>
      <c r="H92" s="80">
        <f t="shared" ca="1" si="23"/>
        <v>0</v>
      </c>
      <c r="I92" s="49">
        <v>50</v>
      </c>
      <c r="J92" s="45">
        <v>50</v>
      </c>
      <c r="K92" s="45">
        <v>50</v>
      </c>
      <c r="L92" s="45">
        <v>50</v>
      </c>
      <c r="M92" s="45">
        <v>50</v>
      </c>
      <c r="N92" s="45">
        <v>50</v>
      </c>
      <c r="O92" s="45">
        <v>50</v>
      </c>
      <c r="P92" s="45">
        <v>50</v>
      </c>
      <c r="Q92" s="45">
        <v>50</v>
      </c>
      <c r="R92" s="45">
        <v>50</v>
      </c>
      <c r="S92" s="45">
        <v>50</v>
      </c>
      <c r="T92" s="45">
        <v>0</v>
      </c>
      <c r="U92" s="45">
        <v>0</v>
      </c>
      <c r="V92" s="72">
        <f t="shared" si="24"/>
        <v>0</v>
      </c>
    </row>
    <row r="93" spans="1:22" s="8" customFormat="1" ht="45" x14ac:dyDescent="0.2">
      <c r="A93" s="65">
        <f t="shared" ca="1" si="21"/>
        <v>92206</v>
      </c>
      <c r="B93" s="62" t="s">
        <v>71</v>
      </c>
      <c r="C93" s="46" t="s">
        <v>23</v>
      </c>
      <c r="D93" s="46" t="s">
        <v>23</v>
      </c>
      <c r="E93" s="78" t="s">
        <v>9</v>
      </c>
      <c r="F93" s="43">
        <f t="shared" ca="1" si="22"/>
        <v>20</v>
      </c>
      <c r="G93" s="44"/>
      <c r="H93" s="80">
        <f t="shared" ca="1" si="23"/>
        <v>0</v>
      </c>
      <c r="I93" s="49">
        <v>20</v>
      </c>
      <c r="J93" s="49">
        <v>20</v>
      </c>
      <c r="K93" s="49">
        <v>20</v>
      </c>
      <c r="L93" s="49">
        <v>20</v>
      </c>
      <c r="M93" s="49">
        <v>50</v>
      </c>
      <c r="N93" s="49">
        <v>20</v>
      </c>
      <c r="O93" s="49">
        <v>20</v>
      </c>
      <c r="P93" s="49">
        <v>20</v>
      </c>
      <c r="Q93" s="49">
        <v>20</v>
      </c>
      <c r="R93" s="49">
        <v>20</v>
      </c>
      <c r="S93" s="45">
        <v>20</v>
      </c>
      <c r="T93" s="49">
        <v>0</v>
      </c>
      <c r="U93" s="45">
        <v>0</v>
      </c>
      <c r="V93" s="72">
        <f t="shared" si="24"/>
        <v>0</v>
      </c>
    </row>
    <row r="94" spans="1:22" s="11" customFormat="1" ht="33.75" x14ac:dyDescent="0.2">
      <c r="A94" s="65">
        <f t="shared" ca="1" si="21"/>
        <v>92207</v>
      </c>
      <c r="B94" s="62" t="s">
        <v>124</v>
      </c>
      <c r="C94" s="46" t="s">
        <v>23</v>
      </c>
      <c r="D94" s="46" t="s">
        <v>23</v>
      </c>
      <c r="E94" s="78" t="s">
        <v>9</v>
      </c>
      <c r="F94" s="43">
        <f t="shared" ca="1" si="22"/>
        <v>30</v>
      </c>
      <c r="G94" s="44"/>
      <c r="H94" s="80">
        <f t="shared" ca="1" si="23"/>
        <v>0</v>
      </c>
      <c r="I94" s="49">
        <v>30</v>
      </c>
      <c r="J94" s="49">
        <v>30</v>
      </c>
      <c r="K94" s="49">
        <v>30</v>
      </c>
      <c r="L94" s="49">
        <v>30</v>
      </c>
      <c r="M94" s="49">
        <v>60</v>
      </c>
      <c r="N94" s="49">
        <v>30</v>
      </c>
      <c r="O94" s="49">
        <v>30</v>
      </c>
      <c r="P94" s="49">
        <v>30</v>
      </c>
      <c r="Q94" s="49">
        <v>30</v>
      </c>
      <c r="R94" s="49">
        <v>30</v>
      </c>
      <c r="S94" s="45">
        <v>30</v>
      </c>
      <c r="T94" s="49">
        <v>0</v>
      </c>
      <c r="U94" s="45">
        <v>0</v>
      </c>
      <c r="V94" s="72">
        <f t="shared" si="24"/>
        <v>0</v>
      </c>
    </row>
    <row r="95" spans="1:22" s="8" customFormat="1" ht="56.25" x14ac:dyDescent="0.2">
      <c r="A95" s="65">
        <f t="shared" ca="1" si="21"/>
        <v>92208</v>
      </c>
      <c r="B95" s="62" t="s">
        <v>60</v>
      </c>
      <c r="C95" s="46" t="s">
        <v>23</v>
      </c>
      <c r="D95" s="46" t="s">
        <v>23</v>
      </c>
      <c r="E95" s="78" t="s">
        <v>8</v>
      </c>
      <c r="F95" s="43">
        <f t="shared" ca="1" si="22"/>
        <v>1</v>
      </c>
      <c r="G95" s="44"/>
      <c r="H95" s="80">
        <f t="shared" ca="1" si="23"/>
        <v>0</v>
      </c>
      <c r="I95" s="49">
        <v>1</v>
      </c>
      <c r="J95" s="71">
        <v>1</v>
      </c>
      <c r="K95" s="71">
        <v>1</v>
      </c>
      <c r="L95" s="71">
        <v>1</v>
      </c>
      <c r="M95" s="71">
        <v>8</v>
      </c>
      <c r="N95" s="71">
        <v>1</v>
      </c>
      <c r="O95" s="71">
        <v>1</v>
      </c>
      <c r="P95" s="71">
        <v>1</v>
      </c>
      <c r="Q95" s="71">
        <v>1</v>
      </c>
      <c r="R95" s="71">
        <v>1</v>
      </c>
      <c r="S95" s="45">
        <v>1</v>
      </c>
      <c r="T95" s="71">
        <v>0</v>
      </c>
      <c r="U95" s="45">
        <v>0</v>
      </c>
      <c r="V95" s="72">
        <f t="shared" si="24"/>
        <v>0</v>
      </c>
    </row>
    <row r="96" spans="1:22" x14ac:dyDescent="0.2">
      <c r="A96" s="120"/>
      <c r="B96" s="121"/>
      <c r="C96" s="121"/>
      <c r="D96" s="121"/>
      <c r="E96" s="121"/>
      <c r="F96" s="122" t="str">
        <f>"Ukupno "&amp;LOWER(B71)&amp;" - "&amp;LOWER(B87)&amp;":"</f>
        <v>Ukupno sustav protuprovalne i perimetarske zaštite - instalacije:</v>
      </c>
      <c r="G96" s="160">
        <f ca="1">SUM(H88:H95)</f>
        <v>0</v>
      </c>
      <c r="H96" s="160"/>
      <c r="I96" s="49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72">
        <f t="shared" ca="1" si="24"/>
        <v>0</v>
      </c>
    </row>
    <row r="97" spans="1:22" s="24" customFormat="1" x14ac:dyDescent="0.2">
      <c r="A97" s="65"/>
      <c r="B97" s="29"/>
      <c r="C97" s="28"/>
      <c r="D97" s="28"/>
      <c r="E97" s="28"/>
      <c r="F97" s="28"/>
      <c r="G97" s="33"/>
      <c r="H97" s="64"/>
      <c r="I97" s="49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72"/>
    </row>
    <row r="98" spans="1:22" s="1" customFormat="1" x14ac:dyDescent="0.2">
      <c r="A98" s="34">
        <f t="shared" ref="A98:A103" ca="1" si="25">IF(VALUE(broj_sheet)&lt;10,
IF(OFFSET(A98,-1,0)=".",broj_sheet*10+(COUNTIF(INDIRECT(ADDRESS(1,COLUMN())&amp;":"&amp;ADDRESS(ROW()-1,COLUMN())),"&lt;99"))+1,
IF(OR(LEN(OFFSET(A98,-1,0))=2,AND(LEN(OFFSET(A98,-1,0))=0,LEN(OFFSET(A98,-3,0))=5)),
IF(LEN(OFFSET(A98,-1,0))=2,(OFFSET(A98,-1,0))*10+1,IF(AND(LEN(OFFSET(A98,-1,0))=0,LEN(OFFSET(A98,-3,0))=5),INT(LEFT(OFFSET(A98,-3,0),3))+1,"greška x")),
IF(LEN(OFFSET(A98,-1,0))=3,(OFFSET(A98,-1,0))*100+1,
IF(LEN(OFFSET(A98,-1,0))=5,(OFFSET(A98,-1,0))+1,"greška1")))),
IF(VALUE(broj_sheet)&gt;=10,
IF(OFFSET(A98,-1,0)= ".",broj_sheet*10+(COUNTIF(INDIRECT(ADDRESS(1,COLUMN())&amp;":"&amp;ADDRESS(ROW()-1,COLUMN())),"&lt;999"))+1,
IF(OR(LEN(OFFSET(A98,-1,0))=3,AND(LEN(OFFSET(A98,-1,0))=0,LEN(OFFSET(A98,-3,0))=6)),
IF(LEN(OFFSET(A98,-1,0))=3,(OFFSET(A98,-1,0))*10+1,IF(AND(LEN(OFFSET(A98,-1,0))=0,LEN(OFFSET(A98,-3,0))=6),INT(LEFT(OFFSET(A98,-3,0),4))+1,"greška y")),
IF(LEN(OFFSET(A98,-1,0))=4,(OFFSET(A98,-1,0))*100+1,
IF(LEN(OFFSET(A98,-1,0))=6,(OFFSET(A98,-1,0))+1,"greška2")))),"greška3"))</f>
        <v>923</v>
      </c>
      <c r="B98" s="53" t="s">
        <v>15</v>
      </c>
      <c r="C98" s="39"/>
      <c r="D98" s="39"/>
      <c r="E98" s="54"/>
      <c r="F98" s="55"/>
      <c r="G98" s="56"/>
      <c r="H98" s="56"/>
      <c r="I98" s="49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72"/>
    </row>
    <row r="99" spans="1:22" s="10" customFormat="1" ht="45" x14ac:dyDescent="0.2">
      <c r="A99" s="73">
        <f t="shared" ca="1" si="25"/>
        <v>92301</v>
      </c>
      <c r="B99" s="52" t="s">
        <v>56</v>
      </c>
      <c r="C99" s="46" t="s">
        <v>23</v>
      </c>
      <c r="D99" s="46" t="s">
        <v>23</v>
      </c>
      <c r="E99" s="75" t="s">
        <v>8</v>
      </c>
      <c r="F99" s="43">
        <f t="shared" ref="F99:F103" ca="1" si="26">INDIRECT(ADDRESS(ROW(),COLUMN()+2+broj_sheet))</f>
        <v>1</v>
      </c>
      <c r="G99" s="44"/>
      <c r="H99" s="83">
        <f t="shared" ref="H99:H103" ca="1" si="27">G99*F99</f>
        <v>0</v>
      </c>
      <c r="I99" s="49">
        <v>1</v>
      </c>
      <c r="J99" s="49">
        <v>1</v>
      </c>
      <c r="K99" s="49">
        <v>1</v>
      </c>
      <c r="L99" s="49">
        <v>1</v>
      </c>
      <c r="M99" s="49">
        <v>1</v>
      </c>
      <c r="N99" s="49">
        <v>1</v>
      </c>
      <c r="O99" s="49">
        <v>1</v>
      </c>
      <c r="P99" s="49">
        <v>1</v>
      </c>
      <c r="Q99" s="49">
        <v>1</v>
      </c>
      <c r="R99" s="49">
        <v>1</v>
      </c>
      <c r="S99" s="49">
        <v>1</v>
      </c>
      <c r="T99" s="49">
        <v>1</v>
      </c>
      <c r="U99" s="49">
        <v>0</v>
      </c>
      <c r="V99" s="72">
        <f t="shared" ref="V99:V104" si="28">SUM(I99:U99)*G99</f>
        <v>0</v>
      </c>
    </row>
    <row r="100" spans="1:22" s="2" customFormat="1" ht="33.75" x14ac:dyDescent="0.2">
      <c r="A100" s="73">
        <f t="shared" ca="1" si="25"/>
        <v>92302</v>
      </c>
      <c r="B100" s="52" t="s">
        <v>123</v>
      </c>
      <c r="C100" s="46" t="s">
        <v>23</v>
      </c>
      <c r="D100" s="46" t="s">
        <v>23</v>
      </c>
      <c r="E100" s="75" t="s">
        <v>8</v>
      </c>
      <c r="F100" s="43">
        <f t="shared" ca="1" si="26"/>
        <v>1</v>
      </c>
      <c r="G100" s="44"/>
      <c r="H100" s="76">
        <f t="shared" ca="1" si="27"/>
        <v>0</v>
      </c>
      <c r="I100" s="49">
        <v>1</v>
      </c>
      <c r="J100" s="49">
        <v>1</v>
      </c>
      <c r="K100" s="49">
        <v>1</v>
      </c>
      <c r="L100" s="49">
        <v>1</v>
      </c>
      <c r="M100" s="49">
        <v>1</v>
      </c>
      <c r="N100" s="49">
        <v>1</v>
      </c>
      <c r="O100" s="49">
        <v>1</v>
      </c>
      <c r="P100" s="49">
        <v>1</v>
      </c>
      <c r="Q100" s="49">
        <v>1</v>
      </c>
      <c r="R100" s="49">
        <v>1</v>
      </c>
      <c r="S100" s="49">
        <v>1</v>
      </c>
      <c r="T100" s="49">
        <v>0</v>
      </c>
      <c r="U100" s="49">
        <v>0</v>
      </c>
      <c r="V100" s="72">
        <f t="shared" si="28"/>
        <v>0</v>
      </c>
    </row>
    <row r="101" spans="1:22" s="2" customFormat="1" ht="45" x14ac:dyDescent="0.2">
      <c r="A101" s="73">
        <f t="shared" ca="1" si="25"/>
        <v>92303</v>
      </c>
      <c r="B101" s="52" t="s">
        <v>125</v>
      </c>
      <c r="C101" s="46" t="s">
        <v>23</v>
      </c>
      <c r="D101" s="46" t="s">
        <v>23</v>
      </c>
      <c r="E101" s="75" t="s">
        <v>8</v>
      </c>
      <c r="F101" s="43">
        <f t="shared" ca="1" si="26"/>
        <v>1</v>
      </c>
      <c r="G101" s="44"/>
      <c r="H101" s="76">
        <f ca="1">G101*F101</f>
        <v>0</v>
      </c>
      <c r="I101" s="49">
        <v>1</v>
      </c>
      <c r="J101" s="49">
        <v>1</v>
      </c>
      <c r="K101" s="49">
        <v>1</v>
      </c>
      <c r="L101" s="49">
        <v>1</v>
      </c>
      <c r="M101" s="49">
        <v>1</v>
      </c>
      <c r="N101" s="49">
        <v>1</v>
      </c>
      <c r="O101" s="49">
        <v>1</v>
      </c>
      <c r="P101" s="49">
        <v>1</v>
      </c>
      <c r="Q101" s="49">
        <v>1</v>
      </c>
      <c r="R101" s="49">
        <v>1</v>
      </c>
      <c r="S101" s="49">
        <v>1</v>
      </c>
      <c r="T101" s="49">
        <v>0</v>
      </c>
      <c r="U101" s="49">
        <v>0</v>
      </c>
      <c r="V101" s="72">
        <f t="shared" si="28"/>
        <v>0</v>
      </c>
    </row>
    <row r="102" spans="1:22" s="2" customFormat="1" ht="45" x14ac:dyDescent="0.2">
      <c r="A102" s="73">
        <f t="shared" ca="1" si="25"/>
        <v>92304</v>
      </c>
      <c r="B102" s="32" t="s">
        <v>70</v>
      </c>
      <c r="C102" s="46" t="s">
        <v>23</v>
      </c>
      <c r="D102" s="46" t="s">
        <v>23</v>
      </c>
      <c r="E102" s="75" t="s">
        <v>8</v>
      </c>
      <c r="F102" s="43">
        <f t="shared" ca="1" si="26"/>
        <v>1</v>
      </c>
      <c r="G102" s="44"/>
      <c r="H102" s="76">
        <f ca="1">G102*F102</f>
        <v>0</v>
      </c>
      <c r="I102" s="49">
        <v>1</v>
      </c>
      <c r="J102" s="49">
        <v>1</v>
      </c>
      <c r="K102" s="49">
        <v>1</v>
      </c>
      <c r="L102" s="49">
        <v>1</v>
      </c>
      <c r="M102" s="49">
        <v>1</v>
      </c>
      <c r="N102" s="49">
        <v>1</v>
      </c>
      <c r="O102" s="49">
        <v>1</v>
      </c>
      <c r="P102" s="49">
        <v>1</v>
      </c>
      <c r="Q102" s="49">
        <v>1</v>
      </c>
      <c r="R102" s="49">
        <v>1</v>
      </c>
      <c r="S102" s="49">
        <v>1</v>
      </c>
      <c r="T102" s="49">
        <v>0</v>
      </c>
      <c r="U102" s="49">
        <v>0</v>
      </c>
      <c r="V102" s="72">
        <f t="shared" si="28"/>
        <v>0</v>
      </c>
    </row>
    <row r="103" spans="1:22" s="2" customFormat="1" ht="33.75" x14ac:dyDescent="0.2">
      <c r="A103" s="73">
        <f t="shared" ca="1" si="25"/>
        <v>92305</v>
      </c>
      <c r="B103" s="52" t="s">
        <v>69</v>
      </c>
      <c r="C103" s="46" t="s">
        <v>23</v>
      </c>
      <c r="D103" s="46" t="s">
        <v>23</v>
      </c>
      <c r="E103" s="75" t="s">
        <v>8</v>
      </c>
      <c r="F103" s="43">
        <f t="shared" ca="1" si="26"/>
        <v>1</v>
      </c>
      <c r="G103" s="44"/>
      <c r="H103" s="76">
        <f t="shared" ca="1" si="27"/>
        <v>0</v>
      </c>
      <c r="I103" s="49">
        <v>1</v>
      </c>
      <c r="J103" s="49">
        <v>1</v>
      </c>
      <c r="K103" s="49">
        <v>1</v>
      </c>
      <c r="L103" s="49">
        <v>1</v>
      </c>
      <c r="M103" s="49">
        <v>1</v>
      </c>
      <c r="N103" s="49">
        <v>1</v>
      </c>
      <c r="O103" s="49">
        <v>1</v>
      </c>
      <c r="P103" s="49">
        <v>1</v>
      </c>
      <c r="Q103" s="49">
        <v>1</v>
      </c>
      <c r="R103" s="49">
        <v>1</v>
      </c>
      <c r="S103" s="49">
        <v>1</v>
      </c>
      <c r="T103" s="49">
        <v>0</v>
      </c>
      <c r="U103" s="49">
        <v>0</v>
      </c>
      <c r="V103" s="72">
        <f t="shared" si="28"/>
        <v>0</v>
      </c>
    </row>
    <row r="104" spans="1:22" x14ac:dyDescent="0.2">
      <c r="A104" s="120"/>
      <c r="B104" s="121"/>
      <c r="C104" s="121"/>
      <c r="D104" s="121"/>
      <c r="E104" s="121"/>
      <c r="F104" s="122" t="str">
        <f>"Ukupno "&amp;LOWER(B71)&amp;" - "&amp;LOWER(B98)&amp;":"</f>
        <v>Ukupno sustav protuprovalne i perimetarske zaštite - usluga:</v>
      </c>
      <c r="G104" s="160">
        <f ca="1">SUM(H99:H103)</f>
        <v>0</v>
      </c>
      <c r="H104" s="160"/>
      <c r="I104" s="49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72">
        <f t="shared" ca="1" si="28"/>
        <v>0</v>
      </c>
    </row>
    <row r="105" spans="1:22" s="24" customFormat="1" x14ac:dyDescent="0.2">
      <c r="A105" s="65" t="s">
        <v>36</v>
      </c>
      <c r="B105" s="29"/>
      <c r="C105" s="28"/>
      <c r="D105" s="28"/>
      <c r="E105" s="28"/>
      <c r="F105" s="28"/>
      <c r="G105" s="33"/>
      <c r="H105" s="64"/>
      <c r="I105" s="49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72"/>
    </row>
    <row r="106" spans="1:22" s="1" customFormat="1" x14ac:dyDescent="0.2">
      <c r="A106" s="34">
        <f t="shared" ref="A106:A110" ca="1" si="29">IF(VALUE(broj_sheet)&lt;10,
IF(OFFSET(A106,-1,0)=".",broj_sheet*10+(COUNTIF(INDIRECT(ADDRESS(1,COLUMN())&amp;":"&amp;ADDRESS(ROW()-1,COLUMN())),"&lt;99"))+1,
IF(OR(LEN(OFFSET(A106,-1,0))=2,AND(LEN(OFFSET(A106,-1,0))=0,LEN(OFFSET(A106,-3,0))=5)),
IF(LEN(OFFSET(A106,-1,0))=2,(OFFSET(A106,-1,0))*10+1,IF(AND(LEN(OFFSET(A106,-1,0))=0,LEN(OFFSET(A106,-3,0))=5),INT(LEFT(OFFSET(A106,-3,0),3))+1,"greška x")),
IF(LEN(OFFSET(A106,-1,0))=3,(OFFSET(A106,-1,0))*100+1,
IF(LEN(OFFSET(A106,-1,0))=5,(OFFSET(A106,-1,0))+1,"greška1")))),
IF(VALUE(broj_sheet)&gt;=10,
IF(OFFSET(A106,-1,0)= ".",broj_sheet*10+(COUNTIF(INDIRECT(ADDRESS(1,COLUMN())&amp;":"&amp;ADDRESS(ROW()-1,COLUMN())),"&lt;999"))+1,
IF(OR(LEN(OFFSET(A106,-1,0))=3,AND(LEN(OFFSET(A106,-1,0))=0,LEN(OFFSET(A106,-3,0))=6)),
IF(LEN(OFFSET(A106,-1,0))=3,(OFFSET(A106,-1,0))*10+1,IF(AND(LEN(OFFSET(A106,-1,0))=0,LEN(OFFSET(A106,-3,0))=6),INT(LEFT(OFFSET(A106,-3,0),4))+1,"greška y")),
IF(LEN(OFFSET(A106,-1,0))=4,(OFFSET(A106,-1,0))*100+1,
IF(LEN(OFFSET(A106,-1,0))=6,(OFFSET(A106,-1,0))+1,"greška2")))),"greška3"))</f>
        <v>93</v>
      </c>
      <c r="B106" s="53" t="s">
        <v>16</v>
      </c>
      <c r="C106" s="39"/>
      <c r="D106" s="39"/>
      <c r="E106" s="54"/>
      <c r="F106" s="55"/>
      <c r="G106" s="56"/>
      <c r="H106" s="56"/>
      <c r="I106" s="49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72"/>
    </row>
    <row r="107" spans="1:22" s="3" customFormat="1" x14ac:dyDescent="0.2">
      <c r="A107" s="34">
        <f t="shared" ca="1" si="29"/>
        <v>931</v>
      </c>
      <c r="B107" s="57" t="s">
        <v>17</v>
      </c>
      <c r="C107" s="58"/>
      <c r="D107" s="58"/>
      <c r="E107" s="59"/>
      <c r="F107" s="60"/>
      <c r="G107" s="61"/>
      <c r="H107" s="61"/>
      <c r="I107" s="49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72"/>
    </row>
    <row r="108" spans="1:22" s="3" customFormat="1" ht="180" x14ac:dyDescent="0.2">
      <c r="A108" s="65">
        <f t="shared" ca="1" si="29"/>
        <v>93101</v>
      </c>
      <c r="B108" s="32" t="s">
        <v>151</v>
      </c>
      <c r="C108" s="46" t="s">
        <v>23</v>
      </c>
      <c r="D108" s="46" t="s">
        <v>23</v>
      </c>
      <c r="E108" s="75" t="s">
        <v>8</v>
      </c>
      <c r="F108" s="43">
        <f ca="1">INDIRECT(ADDRESS(ROW(),COLUMN()+2+broj_sheet))</f>
        <v>1</v>
      </c>
      <c r="G108" s="86"/>
      <c r="H108" s="87">
        <f ca="1">F108*G108</f>
        <v>0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49">
        <v>1</v>
      </c>
      <c r="Q108" s="49">
        <v>1</v>
      </c>
      <c r="R108" s="49">
        <v>1</v>
      </c>
      <c r="S108" s="49">
        <v>1</v>
      </c>
      <c r="T108" s="49">
        <v>0</v>
      </c>
      <c r="U108" s="49">
        <v>1</v>
      </c>
      <c r="V108" s="72">
        <f>SUM(I108:U108)*G108</f>
        <v>0</v>
      </c>
    </row>
    <row r="109" spans="1:22" s="12" customFormat="1" ht="180" x14ac:dyDescent="0.2">
      <c r="A109" s="65">
        <f t="shared" ca="1" si="29"/>
        <v>93102</v>
      </c>
      <c r="B109" s="32" t="s">
        <v>87</v>
      </c>
      <c r="C109" s="46" t="s">
        <v>23</v>
      </c>
      <c r="D109" s="46" t="s">
        <v>23</v>
      </c>
      <c r="E109" s="75" t="s">
        <v>8</v>
      </c>
      <c r="F109" s="43">
        <f ca="1">INDIRECT(ADDRESS(ROW(),COLUMN()+2+broj_sheet))</f>
        <v>1</v>
      </c>
      <c r="G109" s="86"/>
      <c r="H109" s="87">
        <f ca="1">F109*G109</f>
        <v>0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49">
        <v>1</v>
      </c>
      <c r="Q109" s="49">
        <v>1</v>
      </c>
      <c r="R109" s="49">
        <v>1</v>
      </c>
      <c r="S109" s="49">
        <v>1</v>
      </c>
      <c r="T109" s="49">
        <v>1</v>
      </c>
      <c r="U109" s="49">
        <v>1</v>
      </c>
      <c r="V109" s="72">
        <f>SUM(I109:U109)*G109</f>
        <v>0</v>
      </c>
    </row>
    <row r="110" spans="1:22" s="12" customFormat="1" ht="33.75" x14ac:dyDescent="0.2">
      <c r="A110" s="65">
        <f t="shared" ca="1" si="29"/>
        <v>93103</v>
      </c>
      <c r="B110" s="52" t="s">
        <v>131</v>
      </c>
      <c r="C110" s="46" t="s">
        <v>23</v>
      </c>
      <c r="D110" s="46" t="s">
        <v>23</v>
      </c>
      <c r="E110" s="75" t="s">
        <v>8</v>
      </c>
      <c r="F110" s="43">
        <f ca="1">INDIRECT(ADDRESS(ROW(),COLUMN()+2+broj_sheet))</f>
        <v>1</v>
      </c>
      <c r="G110" s="86"/>
      <c r="H110" s="87">
        <f ca="1">F110*G110</f>
        <v>0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49">
        <v>1</v>
      </c>
      <c r="Q110" s="49">
        <v>1</v>
      </c>
      <c r="R110" s="49">
        <v>1</v>
      </c>
      <c r="S110" s="49">
        <v>1</v>
      </c>
      <c r="T110" s="49">
        <v>1</v>
      </c>
      <c r="U110" s="49">
        <v>1</v>
      </c>
      <c r="V110" s="72">
        <f>SUM(I110:U110)*G110</f>
        <v>0</v>
      </c>
    </row>
    <row r="111" spans="1:22" x14ac:dyDescent="0.2">
      <c r="A111" s="120"/>
      <c r="B111" s="121"/>
      <c r="C111" s="121"/>
      <c r="D111" s="121"/>
      <c r="E111" s="121"/>
      <c r="F111" s="122" t="str">
        <f>"Ukupno "&amp;LOWER(B106)&amp;" - "&amp;LOWER(B107)&amp;":"</f>
        <v>Ukupno zajedničke usluge - opće usluge:</v>
      </c>
      <c r="G111" s="160">
        <f ca="1">SUM(H108:H110)</f>
        <v>0</v>
      </c>
      <c r="H111" s="160"/>
      <c r="I111" s="49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72">
        <f ca="1">SUM(I111:U111)*G111</f>
        <v>0</v>
      </c>
    </row>
    <row r="112" spans="1:22" s="24" customFormat="1" x14ac:dyDescent="0.2">
      <c r="A112" s="65"/>
      <c r="B112" s="29"/>
      <c r="C112" s="28"/>
      <c r="D112" s="28"/>
      <c r="E112" s="28"/>
      <c r="F112" s="28"/>
      <c r="G112" s="33"/>
      <c r="H112" s="64"/>
      <c r="I112" s="49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72"/>
    </row>
    <row r="113" spans="1:22" s="1" customFormat="1" x14ac:dyDescent="0.2">
      <c r="A113" s="34">
        <f t="shared" ref="A113:A124" ca="1" si="30">IF(VALUE(broj_sheet)&lt;10,
IF(OFFSET(A113,-1,0)=".",broj_sheet*10+(COUNTIF(INDIRECT(ADDRESS(1,COLUMN())&amp;":"&amp;ADDRESS(ROW()-1,COLUMN())),"&lt;99"))+1,
IF(OR(LEN(OFFSET(A113,-1,0))=2,AND(LEN(OFFSET(A113,-1,0))=0,LEN(OFFSET(A113,-3,0))=5)),
IF(LEN(OFFSET(A113,-1,0))=2,(OFFSET(A113,-1,0))*10+1,IF(AND(LEN(OFFSET(A113,-1,0))=0,LEN(OFFSET(A113,-3,0))=5),INT(LEFT(OFFSET(A113,-3,0),3))+1,"greška x")),
IF(LEN(OFFSET(A113,-1,0))=3,(OFFSET(A113,-1,0))*100+1,
IF(LEN(OFFSET(A113,-1,0))=5,(OFFSET(A113,-1,0))+1,"greška1")))),
IF(VALUE(broj_sheet)&gt;=10,
IF(OFFSET(A113,-1,0)= ".",broj_sheet*10+(COUNTIF(INDIRECT(ADDRESS(1,COLUMN())&amp;":"&amp;ADDRESS(ROW()-1,COLUMN())),"&lt;999"))+1,
IF(OR(LEN(OFFSET(A113,-1,0))=3,AND(LEN(OFFSET(A113,-1,0))=0,LEN(OFFSET(A113,-3,0))=6)),
IF(LEN(OFFSET(A113,-1,0))=3,(OFFSET(A113,-1,0))*10+1,IF(AND(LEN(OFFSET(A113,-1,0))=0,LEN(OFFSET(A113,-3,0))=6),INT(LEFT(OFFSET(A113,-3,0),4))+1,"greška y")),
IF(LEN(OFFSET(A113,-1,0))=4,(OFFSET(A113,-1,0))*100+1,
IF(LEN(OFFSET(A113,-1,0))=6,(OFFSET(A113,-1,0))+1,"greška2")))),"greška3"))</f>
        <v>932</v>
      </c>
      <c r="B113" s="53" t="s">
        <v>18</v>
      </c>
      <c r="C113" s="39"/>
      <c r="D113" s="39"/>
      <c r="E113" s="54"/>
      <c r="F113" s="55"/>
      <c r="G113" s="56"/>
      <c r="H113" s="56"/>
      <c r="I113" s="49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72"/>
    </row>
    <row r="114" spans="1:22" s="13" customFormat="1" ht="22.5" x14ac:dyDescent="0.2">
      <c r="A114" s="65">
        <f t="shared" ca="1" si="30"/>
        <v>93201</v>
      </c>
      <c r="B114" s="32" t="s">
        <v>68</v>
      </c>
      <c r="C114" s="46" t="s">
        <v>23</v>
      </c>
      <c r="D114" s="46" t="s">
        <v>23</v>
      </c>
      <c r="E114" s="75" t="s">
        <v>9</v>
      </c>
      <c r="F114" s="43">
        <f t="shared" ref="F114:F124" ca="1" si="31">INDIRECT(ADDRESS(ROW(),COLUMN()+2+broj_sheet))</f>
        <v>165</v>
      </c>
      <c r="G114" s="44"/>
      <c r="H114" s="77">
        <f t="shared" ref="H114:H124" ca="1" si="32">F114*G114</f>
        <v>0</v>
      </c>
      <c r="I114" s="49">
        <v>117</v>
      </c>
      <c r="J114" s="45">
        <v>400</v>
      </c>
      <c r="K114" s="45">
        <v>110</v>
      </c>
      <c r="L114" s="45">
        <v>105</v>
      </c>
      <c r="M114" s="45">
        <v>360</v>
      </c>
      <c r="N114" s="45">
        <v>35</v>
      </c>
      <c r="O114" s="45">
        <v>160</v>
      </c>
      <c r="P114" s="45">
        <v>170</v>
      </c>
      <c r="Q114" s="45">
        <v>165</v>
      </c>
      <c r="R114" s="45">
        <v>100</v>
      </c>
      <c r="S114" s="45">
        <v>40</v>
      </c>
      <c r="T114" s="45">
        <v>0</v>
      </c>
      <c r="U114" s="45">
        <v>0</v>
      </c>
      <c r="V114" s="72">
        <f t="shared" ref="V114:V124" si="33">SUM(I114:U114)*G114</f>
        <v>0</v>
      </c>
    </row>
    <row r="115" spans="1:22" s="13" customFormat="1" ht="180" x14ac:dyDescent="0.2">
      <c r="A115" s="65">
        <f t="shared" ca="1" si="30"/>
        <v>93202</v>
      </c>
      <c r="B115" s="138" t="s">
        <v>86</v>
      </c>
      <c r="C115" s="46" t="s">
        <v>23</v>
      </c>
      <c r="D115" s="46" t="s">
        <v>23</v>
      </c>
      <c r="E115" s="75" t="s">
        <v>9</v>
      </c>
      <c r="F115" s="43">
        <f t="shared" ca="1" si="31"/>
        <v>115</v>
      </c>
      <c r="G115" s="44"/>
      <c r="H115" s="77">
        <f t="shared" ca="1" si="32"/>
        <v>0</v>
      </c>
      <c r="I115" s="49">
        <v>107</v>
      </c>
      <c r="J115" s="49">
        <v>270</v>
      </c>
      <c r="K115" s="49">
        <v>95</v>
      </c>
      <c r="L115" s="49">
        <v>95</v>
      </c>
      <c r="M115" s="49">
        <v>340</v>
      </c>
      <c r="N115" s="49">
        <v>35</v>
      </c>
      <c r="O115" s="49">
        <v>140</v>
      </c>
      <c r="P115" s="49">
        <v>160</v>
      </c>
      <c r="Q115" s="49">
        <v>115</v>
      </c>
      <c r="R115" s="49">
        <v>90</v>
      </c>
      <c r="S115" s="49">
        <v>35</v>
      </c>
      <c r="T115" s="49">
        <v>0</v>
      </c>
      <c r="U115" s="49">
        <v>0</v>
      </c>
      <c r="V115" s="72">
        <f t="shared" si="33"/>
        <v>0</v>
      </c>
    </row>
    <row r="116" spans="1:22" s="13" customFormat="1" ht="202.5" x14ac:dyDescent="0.2">
      <c r="A116" s="65">
        <f t="shared" ca="1" si="30"/>
        <v>93203</v>
      </c>
      <c r="B116" s="138" t="s">
        <v>85</v>
      </c>
      <c r="C116" s="46" t="s">
        <v>23</v>
      </c>
      <c r="D116" s="46" t="s">
        <v>23</v>
      </c>
      <c r="E116" s="75" t="s">
        <v>9</v>
      </c>
      <c r="F116" s="43">
        <f t="shared" ca="1" si="31"/>
        <v>50</v>
      </c>
      <c r="G116" s="44"/>
      <c r="H116" s="77">
        <f t="shared" ca="1" si="32"/>
        <v>0</v>
      </c>
      <c r="I116" s="49">
        <v>10</v>
      </c>
      <c r="J116" s="49">
        <v>16</v>
      </c>
      <c r="K116" s="49">
        <v>17</v>
      </c>
      <c r="L116" s="49">
        <v>10</v>
      </c>
      <c r="M116" s="49">
        <v>23</v>
      </c>
      <c r="N116" s="49">
        <v>2.5</v>
      </c>
      <c r="O116" s="49">
        <v>20</v>
      </c>
      <c r="P116" s="49">
        <v>10</v>
      </c>
      <c r="Q116" s="49">
        <v>50</v>
      </c>
      <c r="R116" s="49">
        <v>10</v>
      </c>
      <c r="S116" s="49">
        <v>5</v>
      </c>
      <c r="T116" s="49">
        <v>0</v>
      </c>
      <c r="U116" s="49">
        <v>0</v>
      </c>
      <c r="V116" s="72">
        <f t="shared" si="33"/>
        <v>0</v>
      </c>
    </row>
    <row r="117" spans="1:22" s="14" customFormat="1" ht="22.5" x14ac:dyDescent="0.2">
      <c r="A117" s="65">
        <f t="shared" ca="1" si="30"/>
        <v>93204</v>
      </c>
      <c r="B117" s="32" t="s">
        <v>63</v>
      </c>
      <c r="C117" s="46" t="s">
        <v>23</v>
      </c>
      <c r="D117" s="46" t="s">
        <v>23</v>
      </c>
      <c r="E117" s="75" t="s">
        <v>9</v>
      </c>
      <c r="F117" s="43">
        <f t="shared" ca="1" si="31"/>
        <v>250</v>
      </c>
      <c r="G117" s="44"/>
      <c r="H117" s="77">
        <f t="shared" ca="1" si="32"/>
        <v>0</v>
      </c>
      <c r="I117" s="49">
        <v>0</v>
      </c>
      <c r="J117" s="49">
        <v>1200</v>
      </c>
      <c r="K117" s="45">
        <v>0</v>
      </c>
      <c r="L117" s="45">
        <v>0</v>
      </c>
      <c r="M117" s="45">
        <v>1100</v>
      </c>
      <c r="N117" s="45">
        <v>0</v>
      </c>
      <c r="O117" s="45">
        <v>200</v>
      </c>
      <c r="P117" s="45">
        <v>0</v>
      </c>
      <c r="Q117" s="45">
        <v>250</v>
      </c>
      <c r="R117" s="45">
        <v>300</v>
      </c>
      <c r="S117" s="45">
        <v>150</v>
      </c>
      <c r="T117" s="45">
        <v>0</v>
      </c>
      <c r="U117" s="45">
        <v>0</v>
      </c>
      <c r="V117" s="72">
        <f t="shared" si="33"/>
        <v>0</v>
      </c>
    </row>
    <row r="118" spans="1:22" s="14" customFormat="1" ht="22.5" x14ac:dyDescent="0.2">
      <c r="A118" s="69">
        <f t="shared" ca="1" si="30"/>
        <v>93205</v>
      </c>
      <c r="B118" s="32" t="s">
        <v>64</v>
      </c>
      <c r="C118" s="46" t="s">
        <v>23</v>
      </c>
      <c r="D118" s="46" t="s">
        <v>23</v>
      </c>
      <c r="E118" s="75" t="s">
        <v>9</v>
      </c>
      <c r="F118" s="43">
        <f t="shared" ca="1" si="31"/>
        <v>150</v>
      </c>
      <c r="G118" s="44"/>
      <c r="H118" s="77">
        <f t="shared" ca="1" si="32"/>
        <v>0</v>
      </c>
      <c r="I118" s="49">
        <v>260</v>
      </c>
      <c r="J118" s="49">
        <v>200</v>
      </c>
      <c r="K118" s="45">
        <v>200</v>
      </c>
      <c r="L118" s="45">
        <v>160</v>
      </c>
      <c r="M118" s="45">
        <v>180</v>
      </c>
      <c r="N118" s="45">
        <v>70</v>
      </c>
      <c r="O118" s="45">
        <v>250</v>
      </c>
      <c r="P118" s="45">
        <v>320</v>
      </c>
      <c r="Q118" s="45">
        <v>150</v>
      </c>
      <c r="R118" s="45">
        <v>50</v>
      </c>
      <c r="S118" s="45">
        <v>50</v>
      </c>
      <c r="T118" s="45">
        <v>0</v>
      </c>
      <c r="U118" s="45">
        <v>0</v>
      </c>
      <c r="V118" s="72">
        <f t="shared" si="33"/>
        <v>0</v>
      </c>
    </row>
    <row r="119" spans="1:22" s="13" customFormat="1" ht="56.25" x14ac:dyDescent="0.2">
      <c r="A119" s="65">
        <f t="shared" ca="1" si="30"/>
        <v>93206</v>
      </c>
      <c r="B119" s="32" t="s">
        <v>147</v>
      </c>
      <c r="C119" s="46" t="s">
        <v>23</v>
      </c>
      <c r="D119" s="46" t="s">
        <v>23</v>
      </c>
      <c r="E119" s="75" t="s">
        <v>7</v>
      </c>
      <c r="F119" s="43">
        <f t="shared" ca="1" si="31"/>
        <v>3</v>
      </c>
      <c r="G119" s="44"/>
      <c r="H119" s="77">
        <f t="shared" ca="1" si="32"/>
        <v>0</v>
      </c>
      <c r="I119" s="49">
        <v>3</v>
      </c>
      <c r="J119" s="45">
        <v>8</v>
      </c>
      <c r="K119" s="45">
        <v>2</v>
      </c>
      <c r="L119" s="45">
        <v>3</v>
      </c>
      <c r="M119" s="45">
        <v>7</v>
      </c>
      <c r="N119" s="45">
        <v>1</v>
      </c>
      <c r="O119" s="45">
        <v>4</v>
      </c>
      <c r="P119" s="45">
        <v>3</v>
      </c>
      <c r="Q119" s="45">
        <v>3</v>
      </c>
      <c r="R119" s="45">
        <v>3</v>
      </c>
      <c r="S119" s="45">
        <v>2</v>
      </c>
      <c r="T119" s="45">
        <v>0</v>
      </c>
      <c r="U119" s="45">
        <v>0</v>
      </c>
      <c r="V119" s="72">
        <f t="shared" si="33"/>
        <v>0</v>
      </c>
    </row>
    <row r="120" spans="1:22" s="90" customFormat="1" ht="123.75" x14ac:dyDescent="0.2">
      <c r="A120" s="69">
        <f t="shared" ca="1" si="30"/>
        <v>93207</v>
      </c>
      <c r="B120" s="32" t="s">
        <v>126</v>
      </c>
      <c r="C120" s="46" t="s">
        <v>23</v>
      </c>
      <c r="D120" s="46" t="s">
        <v>23</v>
      </c>
      <c r="E120" s="75" t="s">
        <v>7</v>
      </c>
      <c r="F120" s="43">
        <f t="shared" ca="1" si="31"/>
        <v>1</v>
      </c>
      <c r="G120" s="44"/>
      <c r="H120" s="77">
        <f t="shared" ca="1" si="32"/>
        <v>0</v>
      </c>
      <c r="I120" s="91">
        <v>0</v>
      </c>
      <c r="J120" s="91">
        <v>0</v>
      </c>
      <c r="K120" s="91">
        <v>0</v>
      </c>
      <c r="L120" s="91">
        <v>1</v>
      </c>
      <c r="M120" s="91">
        <v>0</v>
      </c>
      <c r="N120" s="91">
        <v>0</v>
      </c>
      <c r="O120" s="91">
        <v>3</v>
      </c>
      <c r="P120" s="91">
        <v>0</v>
      </c>
      <c r="Q120" s="91">
        <v>1</v>
      </c>
      <c r="R120" s="91">
        <v>0</v>
      </c>
      <c r="S120" s="91">
        <v>1</v>
      </c>
      <c r="T120" s="91">
        <v>0</v>
      </c>
      <c r="U120" s="91">
        <v>0</v>
      </c>
      <c r="V120" s="72">
        <f t="shared" si="33"/>
        <v>0</v>
      </c>
    </row>
    <row r="121" spans="1:22" s="16" customFormat="1" ht="90" x14ac:dyDescent="0.2">
      <c r="A121" s="65">
        <f t="shared" ca="1" si="30"/>
        <v>93208</v>
      </c>
      <c r="B121" s="32" t="s">
        <v>179</v>
      </c>
      <c r="C121" s="46" t="s">
        <v>23</v>
      </c>
      <c r="D121" s="46" t="s">
        <v>23</v>
      </c>
      <c r="E121" s="75" t="s">
        <v>7</v>
      </c>
      <c r="F121" s="43">
        <f t="shared" ca="1" si="31"/>
        <v>2</v>
      </c>
      <c r="G121" s="44"/>
      <c r="H121" s="77">
        <f t="shared" ca="1" si="32"/>
        <v>0</v>
      </c>
      <c r="I121" s="49">
        <v>2</v>
      </c>
      <c r="J121" s="45">
        <v>0</v>
      </c>
      <c r="K121" s="45">
        <v>0</v>
      </c>
      <c r="L121" s="45">
        <v>0</v>
      </c>
      <c r="M121" s="45">
        <v>2</v>
      </c>
      <c r="N121" s="45">
        <v>1</v>
      </c>
      <c r="O121" s="45">
        <v>1</v>
      </c>
      <c r="P121" s="45">
        <v>1</v>
      </c>
      <c r="Q121" s="45">
        <v>2</v>
      </c>
      <c r="R121" s="45">
        <v>3</v>
      </c>
      <c r="S121" s="45">
        <v>0</v>
      </c>
      <c r="T121" s="45">
        <v>0</v>
      </c>
      <c r="U121" s="45">
        <v>0</v>
      </c>
      <c r="V121" s="72">
        <f t="shared" si="33"/>
        <v>0</v>
      </c>
    </row>
    <row r="122" spans="1:22" s="15" customFormat="1" ht="22.5" x14ac:dyDescent="0.2">
      <c r="A122" s="65">
        <f t="shared" ca="1" si="30"/>
        <v>93209</v>
      </c>
      <c r="B122" s="32" t="s">
        <v>66</v>
      </c>
      <c r="C122" s="46" t="s">
        <v>23</v>
      </c>
      <c r="D122" s="46" t="s">
        <v>23</v>
      </c>
      <c r="E122" s="75" t="s">
        <v>8</v>
      </c>
      <c r="F122" s="43">
        <f t="shared" ca="1" si="31"/>
        <v>1</v>
      </c>
      <c r="G122" s="44"/>
      <c r="H122" s="77">
        <f t="shared" ca="1" si="32"/>
        <v>0</v>
      </c>
      <c r="I122" s="49">
        <v>1</v>
      </c>
      <c r="J122" s="49">
        <v>1</v>
      </c>
      <c r="K122" s="49">
        <v>1</v>
      </c>
      <c r="L122" s="49">
        <v>1</v>
      </c>
      <c r="M122" s="49">
        <v>1</v>
      </c>
      <c r="N122" s="49">
        <v>1</v>
      </c>
      <c r="O122" s="49">
        <v>1</v>
      </c>
      <c r="P122" s="49">
        <v>1</v>
      </c>
      <c r="Q122" s="49">
        <v>1</v>
      </c>
      <c r="R122" s="49">
        <v>1</v>
      </c>
      <c r="S122" s="49">
        <v>1</v>
      </c>
      <c r="T122" s="45">
        <v>0</v>
      </c>
      <c r="U122" s="45">
        <v>0</v>
      </c>
      <c r="V122" s="72">
        <f t="shared" si="33"/>
        <v>0</v>
      </c>
    </row>
    <row r="123" spans="1:22" s="15" customFormat="1" ht="67.5" x14ac:dyDescent="0.2">
      <c r="A123" s="65">
        <f t="shared" ca="1" si="30"/>
        <v>93210</v>
      </c>
      <c r="B123" s="32" t="s">
        <v>150</v>
      </c>
      <c r="C123" s="46" t="s">
        <v>23</v>
      </c>
      <c r="D123" s="46" t="s">
        <v>23</v>
      </c>
      <c r="E123" s="75" t="s">
        <v>8</v>
      </c>
      <c r="F123" s="43">
        <f t="shared" ca="1" si="31"/>
        <v>1</v>
      </c>
      <c r="G123" s="44"/>
      <c r="H123" s="77">
        <f t="shared" ca="1" si="32"/>
        <v>0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5">
        <v>0</v>
      </c>
      <c r="U123" s="45">
        <v>0</v>
      </c>
      <c r="V123" s="72">
        <f t="shared" si="33"/>
        <v>0</v>
      </c>
    </row>
    <row r="124" spans="1:22" s="15" customFormat="1" ht="22.5" x14ac:dyDescent="0.2">
      <c r="A124" s="65">
        <f t="shared" ca="1" si="30"/>
        <v>93211</v>
      </c>
      <c r="B124" s="32" t="s">
        <v>67</v>
      </c>
      <c r="C124" s="46" t="s">
        <v>23</v>
      </c>
      <c r="D124" s="46" t="s">
        <v>23</v>
      </c>
      <c r="E124" s="75" t="s">
        <v>8</v>
      </c>
      <c r="F124" s="43">
        <f t="shared" ca="1" si="31"/>
        <v>1</v>
      </c>
      <c r="G124" s="44"/>
      <c r="H124" s="77">
        <f t="shared" ca="1" si="32"/>
        <v>0</v>
      </c>
      <c r="I124" s="49">
        <v>1</v>
      </c>
      <c r="J124" s="49">
        <v>1</v>
      </c>
      <c r="K124" s="49">
        <v>1</v>
      </c>
      <c r="L124" s="49">
        <v>1</v>
      </c>
      <c r="M124" s="49">
        <v>1</v>
      </c>
      <c r="N124" s="49">
        <v>1</v>
      </c>
      <c r="O124" s="49">
        <v>1</v>
      </c>
      <c r="P124" s="49">
        <v>1</v>
      </c>
      <c r="Q124" s="49">
        <v>1</v>
      </c>
      <c r="R124" s="49">
        <v>1</v>
      </c>
      <c r="S124" s="49">
        <v>1</v>
      </c>
      <c r="T124" s="45">
        <v>1</v>
      </c>
      <c r="U124" s="45">
        <v>0</v>
      </c>
      <c r="V124" s="72">
        <f t="shared" si="33"/>
        <v>0</v>
      </c>
    </row>
    <row r="125" spans="1:22" x14ac:dyDescent="0.2">
      <c r="A125" s="120"/>
      <c r="B125" s="121"/>
      <c r="C125" s="121"/>
      <c r="D125" s="121"/>
      <c r="E125" s="121"/>
      <c r="F125" s="122" t="str">
        <f>"Ukupno "&amp;LOWER(B106)&amp;" - "&amp;LOWER(B113)&amp;":"</f>
        <v>Ukupno zajedničke usluge - građevinske usluge:</v>
      </c>
      <c r="G125" s="160">
        <f ca="1">SUM(H114:H124)</f>
        <v>0</v>
      </c>
      <c r="H125" s="160"/>
      <c r="I125" s="49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37"/>
    </row>
    <row r="126" spans="1:22" s="24" customFormat="1" x14ac:dyDescent="0.2">
      <c r="A126" s="65"/>
      <c r="B126" s="29"/>
      <c r="C126" s="28"/>
      <c r="D126" s="28"/>
      <c r="E126" s="28"/>
      <c r="F126" s="28"/>
      <c r="G126" s="33"/>
      <c r="H126" s="64"/>
      <c r="I126" s="49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72"/>
    </row>
    <row r="127" spans="1:22" ht="23.25" customHeight="1" x14ac:dyDescent="0.2">
      <c r="A127" s="120"/>
      <c r="B127" s="121"/>
      <c r="C127" s="121"/>
      <c r="D127" s="121"/>
      <c r="E127" s="121"/>
      <c r="F127" s="129" t="s">
        <v>12</v>
      </c>
      <c r="G127" s="158">
        <f ca="1">SUMIF(F3:F125,"*ukupno*",G3:G125)</f>
        <v>0</v>
      </c>
      <c r="H127" s="159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88">
        <f ca="1">SUM(V8:V124)</f>
        <v>0</v>
      </c>
    </row>
    <row r="128" spans="1:22" x14ac:dyDescent="0.2">
      <c r="A128" s="128"/>
      <c r="B128" s="128"/>
      <c r="C128" s="128"/>
      <c r="D128" s="128"/>
      <c r="E128" s="128"/>
      <c r="F128" s="128"/>
      <c r="G128" s="128"/>
      <c r="H128" s="128"/>
      <c r="I128" s="12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2" x14ac:dyDescent="0.2">
      <c r="A129" s="37"/>
      <c r="B129" s="37"/>
      <c r="C129" s="37"/>
      <c r="D129" s="37"/>
      <c r="E129" s="37"/>
      <c r="F129" s="37"/>
      <c r="G129" s="37"/>
      <c r="H129" s="37"/>
    </row>
    <row r="130" spans="1:22" s="37" customFormat="1" x14ac:dyDescent="0.2"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s="37" customFormat="1" x14ac:dyDescent="0.2"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s="37" customFormat="1" x14ac:dyDescent="0.2"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s="37" customFormat="1" x14ac:dyDescent="0.2"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37" customFormat="1" x14ac:dyDescent="0.2"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s="37" customFormat="1" x14ac:dyDescent="0.2"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s="37" customFormat="1" x14ac:dyDescent="0.2"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s="37" customFormat="1" x14ac:dyDescent="0.2"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s="37" customFormat="1" x14ac:dyDescent="0.2"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s="37" customFormat="1" x14ac:dyDescent="0.2"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s="37" customFormat="1" x14ac:dyDescent="0.2"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s="37" customFormat="1" x14ac:dyDescent="0.2"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s="37" customFormat="1" x14ac:dyDescent="0.2"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s="37" customFormat="1" x14ac:dyDescent="0.2"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s="37" customFormat="1" x14ac:dyDescent="0.2"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0:22" s="37" customFormat="1" x14ac:dyDescent="0.2"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0:22" s="37" customFormat="1" x14ac:dyDescent="0.2"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0:22" s="37" customFormat="1" x14ac:dyDescent="0.2"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0:22" s="37" customFormat="1" x14ac:dyDescent="0.2"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0:22" s="37" customFormat="1" x14ac:dyDescent="0.2"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0:22" s="37" customFormat="1" x14ac:dyDescent="0.2"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0:22" s="37" customFormat="1" x14ac:dyDescent="0.2"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0:22" s="37" customFormat="1" x14ac:dyDescent="0.2"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0:22" s="37" customFormat="1" x14ac:dyDescent="0.2"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0:22" s="37" customFormat="1" x14ac:dyDescent="0.2"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0:22" s="37" customFormat="1" x14ac:dyDescent="0.2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0:22" s="37" customFormat="1" x14ac:dyDescent="0.2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0:22" s="37" customFormat="1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0:22" s="37" customFormat="1" x14ac:dyDescent="0.2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0:22" s="37" customFormat="1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0:22" s="37" customFormat="1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s="37" customFormat="1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s="37" customFormat="1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s="37" customFormat="1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s="37" customFormat="1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s="37" customFormat="1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s="37" customFormat="1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s="37" customFormat="1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s="37" customFormat="1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s="37" customFormat="1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2" spans="1:22" s="37" customFormat="1" x14ac:dyDescent="0.2">
      <c r="A172" s="130"/>
      <c r="B172" s="131"/>
      <c r="C172" s="132"/>
      <c r="D172" s="132"/>
      <c r="F172" s="134"/>
      <c r="G172" s="119"/>
      <c r="H172" s="119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</sheetData>
  <sheetProtection selectLockedCells="1"/>
  <scenarios current="0">
    <scenario name="4" locked="1" count="3" user="IvanP" comment="Created by IvanP on 24.5.2016">
      <inputCells r="A8" val="1111"/>
      <inputCells r="A9" val="21102" numFmtId="166"/>
      <inputCells r="A10" val="21103" numFmtId="166"/>
    </scenario>
  </scenarios>
  <autoFilter ref="F1:F172"/>
  <mergeCells count="12">
    <mergeCell ref="G111:H111"/>
    <mergeCell ref="G125:H125"/>
    <mergeCell ref="G127:H127"/>
    <mergeCell ref="G85:H85"/>
    <mergeCell ref="G96:H96"/>
    <mergeCell ref="G104:H104"/>
    <mergeCell ref="G69:H69"/>
    <mergeCell ref="A1:B2"/>
    <mergeCell ref="D1:H1"/>
    <mergeCell ref="D2:H2"/>
    <mergeCell ref="G38:H38"/>
    <mergeCell ref="G58:H58"/>
  </mergeCells>
  <conditionalFormatting sqref="E75 E37:F37 E52:F57 E22:E23 F22:F24 F78:F84 F73:F76 F61:F67 E49:F50 E41:F47 E25:F35 E8:F21">
    <cfRule type="cellIs" dxfId="731" priority="314" stopIfTrue="1" operator="equal">
      <formula>0</formula>
    </cfRule>
  </conditionalFormatting>
  <conditionalFormatting sqref="F37 F52:F57 I91:S91 F88:F91 I21:I23 M21:M23 I52:I54 T51:U54 I92:K92 F78:F84 I88:T90 I93:T95 F114:F124 I106:U126 F99:F103 I96:U104 T91:T92 U88:U95 F73:F76 F61:F67 I55:U87 F49:F50 F41:F47 T21:T24 I25:U50 F8:F35 I8:U20">
    <cfRule type="cellIs" dxfId="730" priority="313" stopIfTrue="1" operator="equal">
      <formula>""</formula>
    </cfRule>
  </conditionalFormatting>
  <conditionalFormatting sqref="A113:A124 A78:A96 A106:A111 A98:A104 A69:A76 A52:A67 A49:A50 A36:A47 A5:A21">
    <cfRule type="expression" dxfId="729" priority="307">
      <formula>AND(LEN(A5)=2,VALUE(broj_sheet)&lt;10)</formula>
    </cfRule>
  </conditionalFormatting>
  <conditionalFormatting sqref="A113:A124 A78:A96 A106:A111 A98:A104 A69:A76 A52:A67 A49:A50 A36:A47 A5:A21">
    <cfRule type="expression" dxfId="728" priority="310">
      <formula>AND(LEN(A5)=3,VALUE(broj_sheet)&gt;=10)</formula>
    </cfRule>
  </conditionalFormatting>
  <conditionalFormatting sqref="A113:A124 A78:A96 A106:A111 A98:A104 A69:A76 A52:A67 A49:A50 A36:A47 A5:A21">
    <cfRule type="expression" dxfId="727" priority="311">
      <formula>AND(LEN(A5)=4,VALUE(broj_sheet)&gt;=10)</formula>
    </cfRule>
  </conditionalFormatting>
  <conditionalFormatting sqref="A113:A124 A78:A96 A106:A111 A98:A104 A69:A76 A52:A67 A49:A50 A36:A47 A5:A21">
    <cfRule type="expression" dxfId="726" priority="308">
      <formula>AND(LEN(A5)=3,VALUE(broj_sheet)&lt;10)</formula>
    </cfRule>
  </conditionalFormatting>
  <conditionalFormatting sqref="A113:A124 A78:A96 A106:A111 A98:A104 A69:A76 A52:A67 A49:A50 A36:A47 A5:A21">
    <cfRule type="expression" dxfId="725" priority="309">
      <formula>AND(LEN(A5)=5,VALUE(broj_sheet)&lt;10)</formula>
    </cfRule>
  </conditionalFormatting>
  <conditionalFormatting sqref="A113:A124 A78:A96 A106:A111 A98:A104 A69:A76 A52:A67 A49:A50 A36:A47 A5:A21">
    <cfRule type="expression" dxfId="724" priority="312">
      <formula>AND(LEN(A5)=6,VALUE(broj_sheet)&gt;=10)</formula>
    </cfRule>
  </conditionalFormatting>
  <conditionalFormatting sqref="F37 F52:F57 F78:F84 F73:F76 F61:F67 F49:F50 F41:F47 F8:F35">
    <cfRule type="cellIs" dxfId="723" priority="306" operator="equal">
      <formula>"''"</formula>
    </cfRule>
  </conditionalFormatting>
  <conditionalFormatting sqref="F88:F91 F114:F124 F99:F103">
    <cfRule type="cellIs" dxfId="722" priority="304" operator="equal">
      <formula>0</formula>
    </cfRule>
    <cfRule type="cellIs" dxfId="721" priority="305" operator="equal">
      <formula>"''"</formula>
    </cfRule>
  </conditionalFormatting>
  <conditionalFormatting sqref="A70 A59 A86 A39:A40 A5:A21">
    <cfRule type="cellIs" dxfId="720" priority="303" operator="equal">
      <formula>"."</formula>
    </cfRule>
  </conditionalFormatting>
  <conditionalFormatting sqref="A97">
    <cfRule type="expression" dxfId="719" priority="297">
      <formula>AND(LEN(A97)=2,VALUE(broj_sheet)&lt;10)</formula>
    </cfRule>
  </conditionalFormatting>
  <conditionalFormatting sqref="A97">
    <cfRule type="expression" dxfId="718" priority="300">
      <formula>AND(LEN(A97)=3,VALUE(broj_sheet)&gt;=10)</formula>
    </cfRule>
  </conditionalFormatting>
  <conditionalFormatting sqref="A97">
    <cfRule type="expression" dxfId="717" priority="301">
      <formula>AND(LEN(A97)=4,VALUE(broj_sheet)&gt;=10)</formula>
    </cfRule>
  </conditionalFormatting>
  <conditionalFormatting sqref="A97">
    <cfRule type="expression" dxfId="716" priority="298">
      <formula>AND(LEN(A97)=3,VALUE(broj_sheet)&lt;10)</formula>
    </cfRule>
  </conditionalFormatting>
  <conditionalFormatting sqref="A97">
    <cfRule type="expression" dxfId="715" priority="299">
      <formula>AND(LEN(A97)=5,VALUE(broj_sheet)&lt;10)</formula>
    </cfRule>
  </conditionalFormatting>
  <conditionalFormatting sqref="A97">
    <cfRule type="expression" dxfId="714" priority="302">
      <formula>AND(LEN(A97)=6,VALUE(broj_sheet)&gt;=10)</formula>
    </cfRule>
  </conditionalFormatting>
  <conditionalFormatting sqref="A97">
    <cfRule type="cellIs" dxfId="713" priority="296" operator="equal">
      <formula>"."</formula>
    </cfRule>
  </conditionalFormatting>
  <conditionalFormatting sqref="A112">
    <cfRule type="expression" dxfId="712" priority="290">
      <formula>AND(LEN(A112)=2,VALUE(broj_sheet)&lt;10)</formula>
    </cfRule>
  </conditionalFormatting>
  <conditionalFormatting sqref="A112">
    <cfRule type="expression" dxfId="711" priority="293">
      <formula>AND(LEN(A112)=3,VALUE(broj_sheet)&gt;=10)</formula>
    </cfRule>
  </conditionalFormatting>
  <conditionalFormatting sqref="A112">
    <cfRule type="expression" dxfId="710" priority="294">
      <formula>AND(LEN(A112)=4,VALUE(broj_sheet)&gt;=10)</formula>
    </cfRule>
  </conditionalFormatting>
  <conditionalFormatting sqref="A112">
    <cfRule type="expression" dxfId="709" priority="291">
      <formula>AND(LEN(A112)=3,VALUE(broj_sheet)&lt;10)</formula>
    </cfRule>
  </conditionalFormatting>
  <conditionalFormatting sqref="A112">
    <cfRule type="expression" dxfId="708" priority="292">
      <formula>AND(LEN(A112)=5,VALUE(broj_sheet)&lt;10)</formula>
    </cfRule>
  </conditionalFormatting>
  <conditionalFormatting sqref="A112">
    <cfRule type="expression" dxfId="707" priority="295">
      <formula>AND(LEN(A112)=6,VALUE(broj_sheet)&gt;=10)</formula>
    </cfRule>
  </conditionalFormatting>
  <conditionalFormatting sqref="A112">
    <cfRule type="cellIs" dxfId="706" priority="289" operator="equal">
      <formula>"."</formula>
    </cfRule>
  </conditionalFormatting>
  <conditionalFormatting sqref="F92:F95">
    <cfRule type="cellIs" dxfId="705" priority="288" stopIfTrue="1" operator="equal">
      <formula>""</formula>
    </cfRule>
  </conditionalFormatting>
  <conditionalFormatting sqref="F92:F95">
    <cfRule type="cellIs" dxfId="704" priority="286" operator="equal">
      <formula>0</formula>
    </cfRule>
    <cfRule type="cellIs" dxfId="703" priority="287" operator="equal">
      <formula>"''"</formula>
    </cfRule>
  </conditionalFormatting>
  <conditionalFormatting sqref="F108:F109">
    <cfRule type="cellIs" dxfId="702" priority="285" stopIfTrue="1" operator="equal">
      <formula>""</formula>
    </cfRule>
  </conditionalFormatting>
  <conditionalFormatting sqref="F108:F109">
    <cfRule type="cellIs" dxfId="701" priority="283" operator="equal">
      <formula>0</formula>
    </cfRule>
    <cfRule type="cellIs" dxfId="700" priority="284" operator="equal">
      <formula>"''"</formula>
    </cfRule>
  </conditionalFormatting>
  <conditionalFormatting sqref="E36:F36">
    <cfRule type="cellIs" dxfId="699" priority="254" stopIfTrue="1" operator="equal">
      <formula>0</formula>
    </cfRule>
  </conditionalFormatting>
  <conditionalFormatting sqref="F36">
    <cfRule type="cellIs" dxfId="698" priority="253" stopIfTrue="1" operator="equal">
      <formula>""</formula>
    </cfRule>
  </conditionalFormatting>
  <conditionalFormatting sqref="F36">
    <cfRule type="cellIs" dxfId="697" priority="252" operator="equal">
      <formula>"''"</formula>
    </cfRule>
  </conditionalFormatting>
  <conditionalFormatting sqref="A126">
    <cfRule type="expression" dxfId="696" priority="246">
      <formula>AND(LEN(A126)=2,VALUE(broj_sheet)&lt;10)</formula>
    </cfRule>
  </conditionalFormatting>
  <conditionalFormatting sqref="A126">
    <cfRule type="expression" dxfId="695" priority="249">
      <formula>AND(LEN(A126)=3,VALUE(broj_sheet)&gt;=10)</formula>
    </cfRule>
  </conditionalFormatting>
  <conditionalFormatting sqref="A126">
    <cfRule type="expression" dxfId="694" priority="250">
      <formula>AND(LEN(A126)=4,VALUE(broj_sheet)&gt;=10)</formula>
    </cfRule>
  </conditionalFormatting>
  <conditionalFormatting sqref="A126">
    <cfRule type="expression" dxfId="693" priority="247">
      <formula>AND(LEN(A126)=3,VALUE(broj_sheet)&lt;10)</formula>
    </cfRule>
  </conditionalFormatting>
  <conditionalFormatting sqref="A126">
    <cfRule type="expression" dxfId="692" priority="248">
      <formula>AND(LEN(A126)=5,VALUE(broj_sheet)&lt;10)</formula>
    </cfRule>
  </conditionalFormatting>
  <conditionalFormatting sqref="A126">
    <cfRule type="expression" dxfId="691" priority="251">
      <formula>AND(LEN(A126)=6,VALUE(broj_sheet)&gt;=10)</formula>
    </cfRule>
  </conditionalFormatting>
  <conditionalFormatting sqref="A126">
    <cfRule type="cellIs" dxfId="690" priority="245" operator="equal">
      <formula>"."</formula>
    </cfRule>
  </conditionalFormatting>
  <conditionalFormatting sqref="F110">
    <cfRule type="cellIs" dxfId="689" priority="244" stopIfTrue="1" operator="equal">
      <formula>""</formula>
    </cfRule>
  </conditionalFormatting>
  <conditionalFormatting sqref="F110">
    <cfRule type="cellIs" dxfId="688" priority="242" operator="equal">
      <formula>0</formula>
    </cfRule>
    <cfRule type="cellIs" dxfId="687" priority="243" operator="equal">
      <formula>"''"</formula>
    </cfRule>
  </conditionalFormatting>
  <conditionalFormatting sqref="E48:F48">
    <cfRule type="cellIs" dxfId="686" priority="241" stopIfTrue="1" operator="equal">
      <formula>0</formula>
    </cfRule>
  </conditionalFormatting>
  <conditionalFormatting sqref="F48">
    <cfRule type="cellIs" dxfId="685" priority="240" stopIfTrue="1" operator="equal">
      <formula>""</formula>
    </cfRule>
  </conditionalFormatting>
  <conditionalFormatting sqref="A48">
    <cfRule type="expression" dxfId="684" priority="234">
      <formula>AND(LEN(A48)=2,VALUE(broj_sheet)&lt;10)</formula>
    </cfRule>
  </conditionalFormatting>
  <conditionalFormatting sqref="A48">
    <cfRule type="expression" dxfId="683" priority="237">
      <formula>AND(LEN(A48)=3,VALUE(broj_sheet)&gt;=10)</formula>
    </cfRule>
  </conditionalFormatting>
  <conditionalFormatting sqref="A48">
    <cfRule type="expression" dxfId="682" priority="238">
      <formula>AND(LEN(A48)=4,VALUE(broj_sheet)&gt;=10)</formula>
    </cfRule>
  </conditionalFormatting>
  <conditionalFormatting sqref="A48">
    <cfRule type="expression" dxfId="681" priority="235">
      <formula>AND(LEN(A48)=3,VALUE(broj_sheet)&lt;10)</formula>
    </cfRule>
  </conditionalFormatting>
  <conditionalFormatting sqref="A48">
    <cfRule type="expression" dxfId="680" priority="236">
      <formula>AND(LEN(A48)=5,VALUE(broj_sheet)&lt;10)</formula>
    </cfRule>
  </conditionalFormatting>
  <conditionalFormatting sqref="A48">
    <cfRule type="expression" dxfId="679" priority="239">
      <formula>AND(LEN(A48)=6,VALUE(broj_sheet)&gt;=10)</formula>
    </cfRule>
  </conditionalFormatting>
  <conditionalFormatting sqref="F48">
    <cfRule type="cellIs" dxfId="678" priority="233" operator="equal">
      <formula>"''"</formula>
    </cfRule>
  </conditionalFormatting>
  <conditionalFormatting sqref="E51:F51">
    <cfRule type="cellIs" dxfId="677" priority="232" stopIfTrue="1" operator="equal">
      <formula>0</formula>
    </cfRule>
  </conditionalFormatting>
  <conditionalFormatting sqref="F51 I51">
    <cfRule type="cellIs" dxfId="676" priority="231" stopIfTrue="1" operator="equal">
      <formula>""</formula>
    </cfRule>
  </conditionalFormatting>
  <conditionalFormatting sqref="A51">
    <cfRule type="expression" dxfId="675" priority="225">
      <formula>AND(LEN(A51)=2,VALUE(broj_sheet)&lt;10)</formula>
    </cfRule>
  </conditionalFormatting>
  <conditionalFormatting sqref="A51">
    <cfRule type="expression" dxfId="674" priority="228">
      <formula>AND(LEN(A51)=3,VALUE(broj_sheet)&gt;=10)</formula>
    </cfRule>
  </conditionalFormatting>
  <conditionalFormatting sqref="A51">
    <cfRule type="expression" dxfId="673" priority="229">
      <formula>AND(LEN(A51)=4,VALUE(broj_sheet)&gt;=10)</formula>
    </cfRule>
  </conditionalFormatting>
  <conditionalFormatting sqref="A51">
    <cfRule type="expression" dxfId="672" priority="226">
      <formula>AND(LEN(A51)=3,VALUE(broj_sheet)&lt;10)</formula>
    </cfRule>
  </conditionalFormatting>
  <conditionalFormatting sqref="A51">
    <cfRule type="expression" dxfId="671" priority="227">
      <formula>AND(LEN(A51)=5,VALUE(broj_sheet)&lt;10)</formula>
    </cfRule>
  </conditionalFormatting>
  <conditionalFormatting sqref="A51">
    <cfRule type="expression" dxfId="670" priority="230">
      <formula>AND(LEN(A51)=6,VALUE(broj_sheet)&gt;=10)</formula>
    </cfRule>
  </conditionalFormatting>
  <conditionalFormatting sqref="F51">
    <cfRule type="cellIs" dxfId="669" priority="224" operator="equal">
      <formula>"''"</formula>
    </cfRule>
  </conditionalFormatting>
  <conditionalFormatting sqref="F68">
    <cfRule type="cellIs" dxfId="668" priority="214" stopIfTrue="1" operator="equal">
      <formula>0</formula>
    </cfRule>
  </conditionalFormatting>
  <conditionalFormatting sqref="F68">
    <cfRule type="cellIs" dxfId="667" priority="213" stopIfTrue="1" operator="equal">
      <formula>""</formula>
    </cfRule>
  </conditionalFormatting>
  <conditionalFormatting sqref="A68">
    <cfRule type="expression" dxfId="666" priority="207">
      <formula>AND(LEN(A68)=2,VALUE(broj_sheet)&lt;10)</formula>
    </cfRule>
  </conditionalFormatting>
  <conditionalFormatting sqref="A68">
    <cfRule type="expression" dxfId="665" priority="210">
      <formula>AND(LEN(A68)=3,VALUE(broj_sheet)&gt;=10)</formula>
    </cfRule>
  </conditionalFormatting>
  <conditionalFormatting sqref="A68">
    <cfRule type="expression" dxfId="664" priority="211">
      <formula>AND(LEN(A68)=4,VALUE(broj_sheet)&gt;=10)</formula>
    </cfRule>
  </conditionalFormatting>
  <conditionalFormatting sqref="A68">
    <cfRule type="expression" dxfId="663" priority="208">
      <formula>AND(LEN(A68)=3,VALUE(broj_sheet)&lt;10)</formula>
    </cfRule>
  </conditionalFormatting>
  <conditionalFormatting sqref="A68">
    <cfRule type="expression" dxfId="662" priority="209">
      <formula>AND(LEN(A68)=5,VALUE(broj_sheet)&lt;10)</formula>
    </cfRule>
  </conditionalFormatting>
  <conditionalFormatting sqref="A68">
    <cfRule type="expression" dxfId="661" priority="212">
      <formula>AND(LEN(A68)=6,VALUE(broj_sheet)&gt;=10)</formula>
    </cfRule>
  </conditionalFormatting>
  <conditionalFormatting sqref="F68">
    <cfRule type="cellIs" dxfId="660" priority="206" operator="equal">
      <formula>"''"</formula>
    </cfRule>
  </conditionalFormatting>
  <conditionalFormatting sqref="F77">
    <cfRule type="cellIs" dxfId="659" priority="190" stopIfTrue="1" operator="equal">
      <formula>0</formula>
    </cfRule>
  </conditionalFormatting>
  <conditionalFormatting sqref="F77">
    <cfRule type="cellIs" dxfId="658" priority="189" stopIfTrue="1" operator="equal">
      <formula>""</formula>
    </cfRule>
  </conditionalFormatting>
  <conditionalFormatting sqref="A77">
    <cfRule type="expression" dxfId="657" priority="183">
      <formula>AND(LEN(A77)=2,VALUE(broj_sheet)&lt;10)</formula>
    </cfRule>
  </conditionalFormatting>
  <conditionalFormatting sqref="A77">
    <cfRule type="expression" dxfId="656" priority="186">
      <formula>AND(LEN(A77)=3,VALUE(broj_sheet)&gt;=10)</formula>
    </cfRule>
  </conditionalFormatting>
  <conditionalFormatting sqref="A77">
    <cfRule type="expression" dxfId="655" priority="187">
      <formula>AND(LEN(A77)=4,VALUE(broj_sheet)&gt;=10)</formula>
    </cfRule>
  </conditionalFormatting>
  <conditionalFormatting sqref="A77">
    <cfRule type="expression" dxfId="654" priority="184">
      <formula>AND(LEN(A77)=3,VALUE(broj_sheet)&lt;10)</formula>
    </cfRule>
  </conditionalFormatting>
  <conditionalFormatting sqref="A77">
    <cfRule type="expression" dxfId="653" priority="185">
      <formula>AND(LEN(A77)=5,VALUE(broj_sheet)&lt;10)</formula>
    </cfRule>
  </conditionalFormatting>
  <conditionalFormatting sqref="A77">
    <cfRule type="expression" dxfId="652" priority="188">
      <formula>AND(LEN(A77)=6,VALUE(broj_sheet)&gt;=10)</formula>
    </cfRule>
  </conditionalFormatting>
  <conditionalFormatting sqref="F77">
    <cfRule type="cellIs" dxfId="651" priority="182" operator="equal">
      <formula>"''"</formula>
    </cfRule>
  </conditionalFormatting>
  <conditionalFormatting sqref="E24">
    <cfRule type="cellIs" dxfId="650" priority="181" stopIfTrue="1" operator="equal">
      <formula>0</formula>
    </cfRule>
  </conditionalFormatting>
  <conditionalFormatting sqref="I24 M24">
    <cfRule type="cellIs" dxfId="649" priority="180" stopIfTrue="1" operator="equal">
      <formula>""</formula>
    </cfRule>
  </conditionalFormatting>
  <conditionalFormatting sqref="J21:J23">
    <cfRule type="cellIs" dxfId="648" priority="179" stopIfTrue="1" operator="equal">
      <formula>""</formula>
    </cfRule>
  </conditionalFormatting>
  <conditionalFormatting sqref="J24">
    <cfRule type="cellIs" dxfId="647" priority="177" stopIfTrue="1" operator="equal">
      <formula>""</formula>
    </cfRule>
  </conditionalFormatting>
  <conditionalFormatting sqref="K21:K23">
    <cfRule type="cellIs" dxfId="646" priority="176" stopIfTrue="1" operator="equal">
      <formula>""</formula>
    </cfRule>
  </conditionalFormatting>
  <conditionalFormatting sqref="K24">
    <cfRule type="cellIs" dxfId="645" priority="174" stopIfTrue="1" operator="equal">
      <formula>""</formula>
    </cfRule>
  </conditionalFormatting>
  <conditionalFormatting sqref="L21:L23">
    <cfRule type="cellIs" dxfId="644" priority="173" stopIfTrue="1" operator="equal">
      <formula>""</formula>
    </cfRule>
  </conditionalFormatting>
  <conditionalFormatting sqref="L24">
    <cfRule type="cellIs" dxfId="643" priority="171" stopIfTrue="1" operator="equal">
      <formula>""</formula>
    </cfRule>
  </conditionalFormatting>
  <conditionalFormatting sqref="N21:N23">
    <cfRule type="cellIs" dxfId="642" priority="170" stopIfTrue="1" operator="equal">
      <formula>""</formula>
    </cfRule>
  </conditionalFormatting>
  <conditionalFormatting sqref="N24">
    <cfRule type="cellIs" dxfId="641" priority="168" stopIfTrue="1" operator="equal">
      <formula>""</formula>
    </cfRule>
  </conditionalFormatting>
  <conditionalFormatting sqref="P21:P23">
    <cfRule type="cellIs" dxfId="640" priority="167" stopIfTrue="1" operator="equal">
      <formula>""</formula>
    </cfRule>
  </conditionalFormatting>
  <conditionalFormatting sqref="P24">
    <cfRule type="cellIs" dxfId="639" priority="165" stopIfTrue="1" operator="equal">
      <formula>""</formula>
    </cfRule>
  </conditionalFormatting>
  <conditionalFormatting sqref="R21:R23">
    <cfRule type="cellIs" dxfId="638" priority="164" stopIfTrue="1" operator="equal">
      <formula>""</formula>
    </cfRule>
  </conditionalFormatting>
  <conditionalFormatting sqref="R24">
    <cfRule type="cellIs" dxfId="637" priority="162" stopIfTrue="1" operator="equal">
      <formula>""</formula>
    </cfRule>
  </conditionalFormatting>
  <conditionalFormatting sqref="S21:S23">
    <cfRule type="cellIs" dxfId="636" priority="161" stopIfTrue="1" operator="equal">
      <formula>""</formula>
    </cfRule>
  </conditionalFormatting>
  <conditionalFormatting sqref="S24">
    <cfRule type="cellIs" dxfId="635" priority="159" stopIfTrue="1" operator="equal">
      <formula>""</formula>
    </cfRule>
  </conditionalFormatting>
  <conditionalFormatting sqref="J51">
    <cfRule type="cellIs" dxfId="634" priority="130" stopIfTrue="1" operator="equal">
      <formula>""</formula>
    </cfRule>
  </conditionalFormatting>
  <conditionalFormatting sqref="J52:J54">
    <cfRule type="cellIs" dxfId="633" priority="131" stopIfTrue="1" operator="equal">
      <formula>""</formula>
    </cfRule>
  </conditionalFormatting>
  <conditionalFormatting sqref="K51">
    <cfRule type="cellIs" dxfId="632" priority="110" stopIfTrue="1" operator="equal">
      <formula>""</formula>
    </cfRule>
  </conditionalFormatting>
  <conditionalFormatting sqref="K52:K54">
    <cfRule type="cellIs" dxfId="631" priority="111" stopIfTrue="1" operator="equal">
      <formula>""</formula>
    </cfRule>
  </conditionalFormatting>
  <conditionalFormatting sqref="L51">
    <cfRule type="cellIs" dxfId="630" priority="108" stopIfTrue="1" operator="equal">
      <formula>""</formula>
    </cfRule>
  </conditionalFormatting>
  <conditionalFormatting sqref="L52:L54">
    <cfRule type="cellIs" dxfId="629" priority="109" stopIfTrue="1" operator="equal">
      <formula>""</formula>
    </cfRule>
  </conditionalFormatting>
  <conditionalFormatting sqref="M51">
    <cfRule type="cellIs" dxfId="628" priority="106" stopIfTrue="1" operator="equal">
      <formula>""</formula>
    </cfRule>
  </conditionalFormatting>
  <conditionalFormatting sqref="M52:M54">
    <cfRule type="cellIs" dxfId="627" priority="107" stopIfTrue="1" operator="equal">
      <formula>""</formula>
    </cfRule>
  </conditionalFormatting>
  <conditionalFormatting sqref="N51">
    <cfRule type="cellIs" dxfId="626" priority="104" stopIfTrue="1" operator="equal">
      <formula>""</formula>
    </cfRule>
  </conditionalFormatting>
  <conditionalFormatting sqref="N52:N54">
    <cfRule type="cellIs" dxfId="625" priority="105" stopIfTrue="1" operator="equal">
      <formula>""</formula>
    </cfRule>
  </conditionalFormatting>
  <conditionalFormatting sqref="O51">
    <cfRule type="cellIs" dxfId="624" priority="102" stopIfTrue="1" operator="equal">
      <formula>""</formula>
    </cfRule>
  </conditionalFormatting>
  <conditionalFormatting sqref="O52:O54">
    <cfRule type="cellIs" dxfId="623" priority="103" stopIfTrue="1" operator="equal">
      <formula>""</formula>
    </cfRule>
  </conditionalFormatting>
  <conditionalFormatting sqref="P51">
    <cfRule type="cellIs" dxfId="622" priority="100" stopIfTrue="1" operator="equal">
      <formula>""</formula>
    </cfRule>
  </conditionalFormatting>
  <conditionalFormatting sqref="P52:P54">
    <cfRule type="cellIs" dxfId="621" priority="101" stopIfTrue="1" operator="equal">
      <formula>""</formula>
    </cfRule>
  </conditionalFormatting>
  <conditionalFormatting sqref="Q51">
    <cfRule type="cellIs" dxfId="620" priority="98" stopIfTrue="1" operator="equal">
      <formula>""</formula>
    </cfRule>
  </conditionalFormatting>
  <conditionalFormatting sqref="Q52:Q54">
    <cfRule type="cellIs" dxfId="619" priority="99" stopIfTrue="1" operator="equal">
      <formula>""</formula>
    </cfRule>
  </conditionalFormatting>
  <conditionalFormatting sqref="R51">
    <cfRule type="cellIs" dxfId="618" priority="96" stopIfTrue="1" operator="equal">
      <formula>""</formula>
    </cfRule>
  </conditionalFormatting>
  <conditionalFormatting sqref="R52:R54">
    <cfRule type="cellIs" dxfId="617" priority="97" stopIfTrue="1" operator="equal">
      <formula>""</formula>
    </cfRule>
  </conditionalFormatting>
  <conditionalFormatting sqref="S51">
    <cfRule type="cellIs" dxfId="616" priority="94" stopIfTrue="1" operator="equal">
      <formula>""</formula>
    </cfRule>
  </conditionalFormatting>
  <conditionalFormatting sqref="S52:S54">
    <cfRule type="cellIs" dxfId="615" priority="95" stopIfTrue="1" operator="equal">
      <formula>""</formula>
    </cfRule>
  </conditionalFormatting>
  <conditionalFormatting sqref="L92:S92">
    <cfRule type="cellIs" dxfId="614" priority="93" stopIfTrue="1" operator="equal">
      <formula>""</formula>
    </cfRule>
  </conditionalFormatting>
  <conditionalFormatting sqref="O21:O23">
    <cfRule type="cellIs" dxfId="613" priority="82" stopIfTrue="1" operator="equal">
      <formula>""</formula>
    </cfRule>
  </conditionalFormatting>
  <conditionalFormatting sqref="O24">
    <cfRule type="cellIs" dxfId="612" priority="80" stopIfTrue="1" operator="equal">
      <formula>""</formula>
    </cfRule>
  </conditionalFormatting>
  <conditionalFormatting sqref="Q21:Q23">
    <cfRule type="cellIs" dxfId="611" priority="79" stopIfTrue="1" operator="equal">
      <formula>""</formula>
    </cfRule>
  </conditionalFormatting>
  <conditionalFormatting sqref="Q24">
    <cfRule type="cellIs" dxfId="610" priority="77" stopIfTrue="1" operator="equal">
      <formula>""</formula>
    </cfRule>
  </conditionalFormatting>
  <conditionalFormatting sqref="U21:U23">
    <cfRule type="cellIs" dxfId="609" priority="66" stopIfTrue="1" operator="equal">
      <formula>""</formula>
    </cfRule>
  </conditionalFormatting>
  <conditionalFormatting sqref="U24">
    <cfRule type="cellIs" dxfId="608" priority="64" stopIfTrue="1" operator="equal">
      <formula>""</formula>
    </cfRule>
  </conditionalFormatting>
  <conditionalFormatting sqref="I105:U105">
    <cfRule type="cellIs" dxfId="607" priority="17" stopIfTrue="1" operator="equal">
      <formula>""</formula>
    </cfRule>
  </conditionalFormatting>
  <conditionalFormatting sqref="A105">
    <cfRule type="expression" dxfId="606" priority="11">
      <formula>AND(LEN(A105)=2,VALUE(broj_sheet)&lt;10)</formula>
    </cfRule>
  </conditionalFormatting>
  <conditionalFormatting sqref="A105">
    <cfRule type="expression" dxfId="605" priority="14">
      <formula>AND(LEN(A105)=3,VALUE(broj_sheet)&gt;=10)</formula>
    </cfRule>
  </conditionalFormatting>
  <conditionalFormatting sqref="A105">
    <cfRule type="expression" dxfId="604" priority="15">
      <formula>AND(LEN(A105)=4,VALUE(broj_sheet)&gt;=10)</formula>
    </cfRule>
  </conditionalFormatting>
  <conditionalFormatting sqref="A105">
    <cfRule type="expression" dxfId="603" priority="12">
      <formula>AND(LEN(A105)=3,VALUE(broj_sheet)&lt;10)</formula>
    </cfRule>
  </conditionalFormatting>
  <conditionalFormatting sqref="A105">
    <cfRule type="expression" dxfId="602" priority="13">
      <formula>AND(LEN(A105)=5,VALUE(broj_sheet)&lt;10)</formula>
    </cfRule>
  </conditionalFormatting>
  <conditionalFormatting sqref="A105">
    <cfRule type="expression" dxfId="601" priority="16">
      <formula>AND(LEN(A105)=6,VALUE(broj_sheet)&gt;=10)</formula>
    </cfRule>
  </conditionalFormatting>
  <conditionalFormatting sqref="A105">
    <cfRule type="cellIs" dxfId="600" priority="10" operator="equal">
      <formula>"."</formula>
    </cfRule>
  </conditionalFormatting>
  <pageMargins left="0.78740157480314965" right="0.23622047244094491" top="0.35433070866141736" bottom="0.94488188976377963" header="0.31496062992125984" footer="0.31496062992125984"/>
  <pageSetup paperSize="9" scale="79" orientation="portrait" r:id="rId1"/>
  <headerFooter>
    <oddFooter>&amp;R&amp;"Arial,Regular"Stranica: &amp;P/&amp;N</oddFooter>
  </headerFooter>
  <rowBreaks count="1" manualBreakCount="1">
    <brk id="1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27</vt:i4>
      </vt:variant>
    </vt:vector>
  </HeadingPairs>
  <TitlesOfParts>
    <vt:vector size="41" baseType="lpstr">
      <vt:lpstr>1. PO Dugopolje</vt:lpstr>
      <vt:lpstr>2. PO Stankovci</vt:lpstr>
      <vt:lpstr>3. PO Ogulin</vt:lpstr>
      <vt:lpstr>4. PO Rijeka</vt:lpstr>
      <vt:lpstr>5. PO Ivanić Grad</vt:lpstr>
      <vt:lpstr>6. PO Slavonski brod</vt:lpstr>
      <vt:lpstr>7. PO Donji Miholjac</vt:lpstr>
      <vt:lpstr>8. PO Vodnjan</vt:lpstr>
      <vt:lpstr>9. PO Lučko</vt:lpstr>
      <vt:lpstr>10. PO Đurđevac</vt:lpstr>
      <vt:lpstr>11. PO Čakovec</vt:lpstr>
      <vt:lpstr>12. PO Zabok</vt:lpstr>
      <vt:lpstr>13. Upr. zgrada Zagreb</vt:lpstr>
      <vt:lpstr>14. Rekapitulacija</vt:lpstr>
      <vt:lpstr>'1. PO Dugopolje'!Print_Area</vt:lpstr>
      <vt:lpstr>'10. PO Đurđevac'!Print_Area</vt:lpstr>
      <vt:lpstr>'11. PO Čakovec'!Print_Area</vt:lpstr>
      <vt:lpstr>'12. PO Zabok'!Print_Area</vt:lpstr>
      <vt:lpstr>'13. Upr. zgrada Zagreb'!Print_Area</vt:lpstr>
      <vt:lpstr>'14. Rekapitulacija'!Print_Area</vt:lpstr>
      <vt:lpstr>'2. PO Stankovci'!Print_Area</vt:lpstr>
      <vt:lpstr>'3. PO Ogulin'!Print_Area</vt:lpstr>
      <vt:lpstr>'4. PO Rijeka'!Print_Area</vt:lpstr>
      <vt:lpstr>'5. PO Ivanić Grad'!Print_Area</vt:lpstr>
      <vt:lpstr>'6. PO Slavonski brod'!Print_Area</vt:lpstr>
      <vt:lpstr>'7. PO Donji Miholjac'!Print_Area</vt:lpstr>
      <vt:lpstr>'8. PO Vodnjan'!Print_Area</vt:lpstr>
      <vt:lpstr>'9. PO Lučko'!Print_Area</vt:lpstr>
      <vt:lpstr>'1. PO Dugopolje'!Print_Titles</vt:lpstr>
      <vt:lpstr>'10. PO Đurđevac'!Print_Titles</vt:lpstr>
      <vt:lpstr>'11. PO Čakovec'!Print_Titles</vt:lpstr>
      <vt:lpstr>'12. PO Zabok'!Print_Titles</vt:lpstr>
      <vt:lpstr>'13. Upr. zgrada Zagreb'!Print_Titles</vt:lpstr>
      <vt:lpstr>'2. PO Stankovci'!Print_Titles</vt:lpstr>
      <vt:lpstr>'3. PO Ogulin'!Print_Titles</vt:lpstr>
      <vt:lpstr>'4. PO Rijeka'!Print_Titles</vt:lpstr>
      <vt:lpstr>'5. PO Ivanić Grad'!Print_Titles</vt:lpstr>
      <vt:lpstr>'6. PO Slavonski brod'!Print_Titles</vt:lpstr>
      <vt:lpstr>'7. PO Donji Miholjac'!Print_Titles</vt:lpstr>
      <vt:lpstr>'8. PO Vodnjan'!Print_Titles</vt:lpstr>
      <vt:lpstr>'9. PO Lučko'!Print_Titles</vt:lpstr>
    </vt:vector>
  </TitlesOfParts>
  <Company>Prospectus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</dc:creator>
  <cp:lastModifiedBy>Windows User</cp:lastModifiedBy>
  <cp:lastPrinted>2017-07-18T09:58:48Z</cp:lastPrinted>
  <dcterms:created xsi:type="dcterms:W3CDTF">2008-09-29T10:33:32Z</dcterms:created>
  <dcterms:modified xsi:type="dcterms:W3CDTF">2017-08-01T13:30:01Z</dcterms:modified>
</cp:coreProperties>
</file>